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1955" tabRatio="819" activeTab="0"/>
  </bookViews>
  <sheets>
    <sheet name="Juhised" sheetId="1" r:id="rId1"/>
    <sheet name="1. Käitis" sheetId="2" r:id="rId2"/>
    <sheet name="2. Laoseis" sheetId="3" r:id="rId3"/>
    <sheet name="3a. Nädala kokkuvõte" sheetId="4" r:id="rId4"/>
    <sheet name="3b. Üldine nädalate kokkuvõte" sheetId="5" r:id="rId5"/>
    <sheet name="4. Ostud" sheetId="6" r:id="rId6"/>
    <sheet name="5. Jäätmed" sheetId="7" r:id="rId7"/>
    <sheet name="6. Separaatorivesi" sheetId="8" r:id="rId8"/>
    <sheet name="7. Aktiivsöefilter" sheetId="9" r:id="rId9"/>
    <sheet name="8. Plekieemalduskemikaalid" sheetId="10" r:id="rId10"/>
    <sheet name="9. 12 kuu kokkuvõte" sheetId="11" r:id="rId11"/>
  </sheets>
  <externalReferences>
    <externalReference r:id="rId14"/>
  </externalReferences>
  <definedNames>
    <definedName name="___Ref28">'7. Aktiivsöefilter'!#REF!</definedName>
    <definedName name="__Ref28" localSheetId="0">'[1]7. Carbon Adsorber'!#REF!</definedName>
    <definedName name="_Instructions_for_Modifying" localSheetId="0">'[1]1. The Premises'!#REF!</definedName>
    <definedName name="_Ref1">'1. Käitis'!$B$8</definedName>
    <definedName name="_Ref10">'2. Laoseis'!$B$22</definedName>
    <definedName name="_Ref11">'3b. Üldine nädalate kokkuvõte'!$C$6</definedName>
    <definedName name="_Ref12">'5. Jäätmed'!$B$7</definedName>
    <definedName name="_Ref13">'5. Jäätmed'!$C$9</definedName>
    <definedName name="_Ref14">'5. Jäätmed'!$F$9</definedName>
    <definedName name="_Ref15">'5. Jäätmed'!$G$9</definedName>
    <definedName name="_Ref16">'5. Jäätmed'!$H$9</definedName>
    <definedName name="_Ref17">'6. Separaatorivesi'!$B$8</definedName>
    <definedName name="_Ref18">'6. Separaatorivesi'!$B$11</definedName>
    <definedName name="_Ref19">'6. Separaatorivesi'!$B$12</definedName>
    <definedName name="_Ref2">'1. Käitis'!$B$11</definedName>
    <definedName name="_Ref20">'6. Separaatorivesi'!$B$17</definedName>
    <definedName name="_Ref21">'6. Separaatorivesi'!$B$27</definedName>
    <definedName name="_Ref27">'6. Separaatorivesi'!$B$59</definedName>
    <definedName name="_Ref28" localSheetId="9">'[1]7. Carbon Adsorber'!#REF!</definedName>
    <definedName name="_Ref29">'7. Aktiivsöefilter'!$B$23</definedName>
    <definedName name="_Ref3">'1. Käitis'!$B$16</definedName>
    <definedName name="_Ref4">'2. Laoseis'!$B$12</definedName>
    <definedName name="_Ref5">'2. Laoseis'!$B$14</definedName>
    <definedName name="Note1">'1. Käitis'!$B$20</definedName>
    <definedName name="Note10">'2. Laoseis'!$B$56</definedName>
    <definedName name="Note11">'3b. Üldine nädalate kokkuvõte'!$C$68</definedName>
    <definedName name="Note12">'5. Jäätmed'!$B$34</definedName>
    <definedName name="Note13">'5. Jäätmed'!$B$35</definedName>
    <definedName name="Note14">'5. Jäätmed'!#REF!</definedName>
    <definedName name="Note15">'5. Jäätmed'!$B$37</definedName>
    <definedName name="Note16">'5. Jäätmed'!$B$38</definedName>
    <definedName name="Note17">'6. Separaatorivesi'!$B$76</definedName>
    <definedName name="Note18">'6. Separaatorivesi'!$B$77</definedName>
    <definedName name="Note19">'6. Separaatorivesi'!$B$78</definedName>
    <definedName name="Note2">'1. Käitis'!$B$21</definedName>
    <definedName name="Note20">'6. Separaatorivesi'!$B$79</definedName>
    <definedName name="Note21">'6. Separaatorivesi'!$B$80</definedName>
    <definedName name="Note22">'6. Separaatorivesi'!$B$81</definedName>
    <definedName name="Note23">'6. Separaatorivesi'!$B$83</definedName>
    <definedName name="Note24">'6. Separaatorivesi'!$B$85</definedName>
    <definedName name="Note25">'6. Separaatorivesi'!$B$87</definedName>
    <definedName name="Note26">'6. Separaatorivesi'!$B$89</definedName>
    <definedName name="Note27">'6. Separaatorivesi'!$B$91</definedName>
    <definedName name="Note28">'7. Aktiivsöefilter'!$B$30</definedName>
    <definedName name="Note29">'7. Aktiivsöefilter'!$B$31</definedName>
    <definedName name="Note3">'1. Käitis'!$B$22</definedName>
    <definedName name="Note4">'2. Laoseis'!$B$44</definedName>
    <definedName name="Note5">'2. Laoseis'!$B$45</definedName>
    <definedName name="Note6">'2. Laoseis'!$B$46</definedName>
    <definedName name="Note7">'2. Laoseis'!$B$50</definedName>
    <definedName name="Note8">'2. Laoseis'!$B$52</definedName>
    <definedName name="Note9">'2. Laoseis'!$B$54</definedName>
    <definedName name="Prindiala" localSheetId="1">'1. Käitis'!$A$1:$C$22</definedName>
    <definedName name="Prindiala" localSheetId="2">'2. Laoseis'!$A$1:$D$56</definedName>
    <definedName name="Prindiala" localSheetId="3">'3a. Nädala kokkuvõte'!$B$1:$P$37</definedName>
    <definedName name="Prindiala" localSheetId="4">'3b. Üldine nädalate kokkuvõte'!$B$1:$I$68</definedName>
    <definedName name="Prindiala" localSheetId="5">'4. Ostud'!$B$1:$F$28</definedName>
    <definedName name="Prindiala" localSheetId="6">'5. Jäätmed'!$A$1:$J$38</definedName>
    <definedName name="Prindiala" localSheetId="8">'7. Aktiivsöefilter'!$A$1:$H$31</definedName>
    <definedName name="Prindiala" localSheetId="9">'8. Plekieemalduskemikaalid'!$A$1:$J$28</definedName>
    <definedName name="Prindiala" localSheetId="10">'9. 12 kuu kokkuvõte'!$B$1:$E$32</definedName>
    <definedName name="Prindiala" localSheetId="0">'Juhised'!$B$1:$B$84</definedName>
    <definedName name="Prinditiitlid" localSheetId="4">'3b. Üldine nädalate kokkuvõte'!$6:$7</definedName>
    <definedName name="Ref22a">'6. Separaatorivesi'!$B$35</definedName>
    <definedName name="Ref22b">'6. Separaatorivesi'!$B$40</definedName>
    <definedName name="Ref22c">'6. Separaatorivesi'!$B$50</definedName>
    <definedName name="Ref23a">'6. Separaatorivesi'!$B$36</definedName>
    <definedName name="Ref23b">'6. Separaatorivesi'!$B$41</definedName>
    <definedName name="Ref23c">'6. Separaatorivesi'!$B$51</definedName>
    <definedName name="Ref24b">'6. Separaatorivesi'!$B$43</definedName>
    <definedName name="Ref24c">'6. Separaatorivesi'!$B$53</definedName>
    <definedName name="Ref25b">'6. Separaatorivesi'!$B$44</definedName>
    <definedName name="Ref25c">'6. Separaatorivesi'!$B$54</definedName>
    <definedName name="Ref26b">'6. Separaatorivesi'!$B$45</definedName>
    <definedName name="Ref26c">'6. Separaatorivesi'!$B$55</definedName>
    <definedName name="Ref6a">'2. Laoseis'!$B$16</definedName>
    <definedName name="Ref6b">'2. Laoseis'!$B$23</definedName>
    <definedName name="Ref6c">'2. Laoseis'!$B$30</definedName>
    <definedName name="Ref7a">'2. Laoseis'!$B$18</definedName>
    <definedName name="Ref7b">'2. Laoseis'!$B$25</definedName>
    <definedName name="Ref7c">'2. Laoseis'!$B$32</definedName>
    <definedName name="Ref8a">'2. Laoseis'!$B$19</definedName>
    <definedName name="Ref8b">'2. Laoseis'!$B$26</definedName>
    <definedName name="Ref8c">'2. Laoseis'!$B$33</definedName>
    <definedName name="Ref9a">'2. Laoseis'!$B$20</definedName>
    <definedName name="Ref9b">'2. Laoseis'!$B$27</definedName>
    <definedName name="Ref9c">'2. Laoseis'!$B$34</definedName>
  </definedNames>
  <calcPr fullCalcOnLoad="1"/>
</workbook>
</file>

<file path=xl/sharedStrings.xml><?xml version="1.0" encoding="utf-8"?>
<sst xmlns="http://schemas.openxmlformats.org/spreadsheetml/2006/main" count="513" uniqueCount="392">
  <si>
    <t xml:space="preserve"> </t>
  </si>
  <si>
    <t>12-kuulise perioodi alguskuupäev:</t>
  </si>
  <si>
    <t>12-kuulise perioodi lõpp-kuupäev:</t>
  </si>
  <si>
    <t>Käitise valdaja ärinimi/nimi:</t>
  </si>
  <si>
    <t>Käitise tegevuskoha aadress:</t>
  </si>
  <si>
    <t>Sellel töölehel esitatakse käitise põhiandmed</t>
  </si>
  <si>
    <t>KEEMILISE PUHASTUSE KÄITIS</t>
  </si>
  <si>
    <t>Keemilise puhastuse masinad:</t>
  </si>
  <si>
    <t>Masin nr 1</t>
  </si>
  <si>
    <t>Masin nr 2</t>
  </si>
  <si>
    <t>Masin nr 3</t>
  </si>
  <si>
    <t>Kasutatav lahusti</t>
  </si>
  <si>
    <t>Erikaal/Tihedus (kg/liitris)</t>
  </si>
  <si>
    <r>
      <t xml:space="preserve">MÄRKUSED TÖÖLEHEL nr 1 </t>
    </r>
    <r>
      <rPr>
        <b/>
        <i/>
        <sz val="12"/>
        <rFont val="Arial"/>
        <family val="0"/>
      </rPr>
      <t>"Käitis"</t>
    </r>
  </si>
  <si>
    <t>Perkloroetüleen</t>
  </si>
  <si>
    <r>
      <t>Märkus 3:</t>
    </r>
    <r>
      <rPr>
        <sz val="12"/>
        <rFont val="Arial"/>
        <family val="0"/>
      </rPr>
      <t xml:space="preserve">
Sel töölehel on vaikides eeldatud, et keemilise puhastuse lahustina kasutatakse perkloroetüleeni (PER) - automaatselt esitatud üleval.
Samas on töölehte võimalik kasutada ka teiste lahustite kasutamisel. Kui keemilises puhastuses kasutatakse muud lahustit kui PER, siis otsige üles kasutatava lahusti erikaal või tihedus, mis üldjuhul on leitav kemikaali ohutuskaardilt (esitatuna kg/liitri kohta). Sisestage see väärtus 'Erikaal/Tihedus' lahtrisse.
Kui kasutusel on mitu keemilise puhastuse masinat erinevate lahustitega, siis on soovitatav pidada iga lahusti kohta eraldi arvestustabeleid.</t>
    </r>
  </si>
  <si>
    <t>Arvestuse pidamise tabelid keemilistele puhastustele</t>
  </si>
  <si>
    <t>JUHISED - KUIDAS TÄITA ESITATUD TABELEID</t>
  </si>
  <si>
    <t>Arvepidamine elektrooniliselt</t>
  </si>
  <si>
    <r>
      <t xml:space="preserve">Te saate kasutada neid arvestuse pidamise tabeleid elektrooniliselt oma arvutis või kasutada alternatiivselt arvestuse pidamise tabeleid väljatrükituna paberile. Paberil täitmiseks mõeldud tabelid on leitavad PDF dokumendist, mida on võimalik alla laadida Keskkonnaagentuuri kodulehelt </t>
    </r>
    <r>
      <rPr>
        <u val="single"/>
        <sz val="10"/>
        <color indexed="30"/>
        <rFont val="Arial"/>
        <family val="2"/>
      </rPr>
      <t>www.keskkonnaagentuur.ee</t>
    </r>
    <r>
      <rPr>
        <sz val="10"/>
        <rFont val="Arial"/>
        <family val="2"/>
      </rPr>
      <t>.</t>
    </r>
  </si>
  <si>
    <t>Selles elektroonilises tööriistas tehakse vajalikud arvutused automaatselt. Paberil täidetavate tabelite juures on esitatud täiendavad selgitused, mis välju tuleb täita ning kuidas teostada vajalikke arvutusi.</t>
  </si>
  <si>
    <t>Teie juhendamiseks kasutatakse selles elektroonilises tööriistas värvikodeeringut:</t>
  </si>
  <si>
    <t xml:space="preserve">TÄHTIS MÄRKUS:  </t>
  </si>
  <si>
    <t>ning hoida seda iga keemilise puhastuse masina juures igapäevaseks käsitsi täitmiseks,</t>
  </si>
  <si>
    <t>MILLAL ALUSTADA ARVESTUSE PIDAMISEGA?</t>
  </si>
  <si>
    <t>Tööstusheite seaduse (THS) alusel tekib käitajal kohustus lahustite kasutuskava pidamiseks pärast registreerimistõendi väljastamist Keskkonnaameti poolt.</t>
  </si>
  <si>
    <t>Soovitatav on alustada lahustite kasutuskava pidamist koheselt, kui on selgunud, et käitise tegevus peab olema vastavuses THSga.</t>
  </si>
  <si>
    <t>MIDA PEAB TEGEMA 12-KUULISE PERIOODI JOOKSUL?</t>
  </si>
  <si>
    <t>Märkida üles järgmised andmed (vt töölehte „2. Laoseis“ täpsema info saamiseks):</t>
  </si>
  <si>
    <t xml:space="preserve"> - Lahusti kogus pesumasina mahutites, liitrites.</t>
  </si>
  <si>
    <t>Juhul, kui aktiivsöefiltriga kogutud lahusti regenereeritakse kohapeal, siis:</t>
  </si>
  <si>
    <t>Märkida need andmed töölehele „2. Laoseis“.</t>
  </si>
  <si>
    <t xml:space="preserve"> - Säilitada lahustite ostuarveid ning täita nende andmete alusel töölehte „4. Ostud“.</t>
  </si>
  <si>
    <t xml:space="preserve">    - Lahusti kogus pesumasina mahutites, liitrites.</t>
  </si>
  <si>
    <t>TÖÖLEHTEDE KIRJELDUS</t>
  </si>
  <si>
    <r>
      <t xml:space="preserve">Tööleht: </t>
    </r>
    <r>
      <rPr>
        <b/>
        <i/>
        <sz val="10"/>
        <rFont val="Arial"/>
        <family val="2"/>
      </rPr>
      <t>"1. Käitis"</t>
    </r>
  </si>
  <si>
    <t>Siin esitatakse põhiinfo käitise kohta. Sisestage andmed elektrooniliselt.</t>
  </si>
  <si>
    <r>
      <t xml:space="preserve">Tööleht: </t>
    </r>
    <r>
      <rPr>
        <b/>
        <i/>
        <sz val="10"/>
        <rFont val="Arial"/>
        <family val="2"/>
      </rPr>
      <t>"2. Laoseis"</t>
    </r>
  </si>
  <si>
    <t>Siin esitatakse andmed käitises kasutatava lahusti laoseisu kohta 12-kuulise perioodi alguses ja lõpus. Sisestage andmed elektrooniliselt.</t>
  </si>
  <si>
    <r>
      <t xml:space="preserve">Tööleht: </t>
    </r>
    <r>
      <rPr>
        <b/>
        <i/>
        <sz val="10"/>
        <rFont val="Arial"/>
        <family val="2"/>
      </rPr>
      <t>"3a. Nädala kokkuvõte"</t>
    </r>
  </si>
  <si>
    <r>
      <t xml:space="preserve">Tööleht: </t>
    </r>
    <r>
      <rPr>
        <b/>
        <i/>
        <sz val="10"/>
        <rFont val="Arial"/>
        <family val="2"/>
      </rPr>
      <t>"3b. Üldine nädalate kokkuvõte"</t>
    </r>
  </si>
  <si>
    <t>Kokkuvõttev info 12-kuulise perioodi jooksul tehtud lahustite ostude kohta, mis põhinevad ostuarvetel. Sisestage andmed elektrooniliselt.</t>
  </si>
  <si>
    <r>
      <t xml:space="preserve">Tööleht: </t>
    </r>
    <r>
      <rPr>
        <b/>
        <i/>
        <sz val="10"/>
        <rFont val="Arial"/>
        <family val="2"/>
      </rPr>
      <t>"5. Jäätmed"</t>
    </r>
  </si>
  <si>
    <r>
      <t xml:space="preserve">Tööleht: </t>
    </r>
    <r>
      <rPr>
        <b/>
        <i/>
        <sz val="10"/>
        <rFont val="Arial"/>
        <family val="2"/>
      </rPr>
      <t>"6. Separaatorivesi"</t>
    </r>
  </si>
  <si>
    <r>
      <t xml:space="preserve">Tööleht: </t>
    </r>
    <r>
      <rPr>
        <b/>
        <i/>
        <sz val="10"/>
        <rFont val="Arial"/>
        <family val="2"/>
      </rPr>
      <t>"7. Aktiivsöefilter"</t>
    </r>
  </si>
  <si>
    <t>Töölehte tuleb täita ainult sel juhul, kui 12-kuulise perioodi jooksul on vahetatud aktiivsöefiltrit. Sisestage andmed elektrooniliselt.</t>
  </si>
  <si>
    <r>
      <t xml:space="preserve">Tööleht: </t>
    </r>
    <r>
      <rPr>
        <b/>
        <i/>
        <sz val="10"/>
        <rFont val="Arial"/>
        <family val="2"/>
      </rPr>
      <t>"8. Plekieemalduskemikaalid"</t>
    </r>
  </si>
  <si>
    <t>Seda töölehte tuleb täita kui 12-kuulise perioodi jooksul on kasutatud lahusteid sisaldavaid plekieemalduskemikaale. Sisestage andmed elektrooniliselt.</t>
  </si>
  <si>
    <r>
      <t xml:space="preserve">Tööleht: </t>
    </r>
    <r>
      <rPr>
        <b/>
        <i/>
        <sz val="10"/>
        <rFont val="Arial"/>
        <family val="2"/>
      </rPr>
      <t>"9. 12 kuu kokkuvõte"</t>
    </r>
  </si>
  <si>
    <t>Selles tabelis esitatakse 12-kuulisel perioodil iga nädala kohta kokkuvõtlikud andmed (puhastatud ja kuivatatud toodete kogus kilogrammides ja masinasse lisatud lahusti kogus), mis põhinevad töölehe nr 3a andmetel. Sisestage andmed elektrooniliselt.</t>
  </si>
  <si>
    <t>LAOSEIS</t>
  </si>
  <si>
    <r>
      <t xml:space="preserve">MÄRKUSED TÖÖLEHEL nr 2 </t>
    </r>
    <r>
      <rPr>
        <b/>
        <i/>
        <sz val="12"/>
        <rFont val="Arial"/>
        <family val="2"/>
      </rPr>
      <t>"Laoseis"</t>
    </r>
  </si>
  <si>
    <t>&lt;&lt;Tagasi Masin 3</t>
  </si>
  <si>
    <t>&lt;&lt;Tagasi Masin 2</t>
  </si>
  <si>
    <t>&lt;&lt;Tagasi Masin 1</t>
  </si>
  <si>
    <t>Täita töölehte 12-kuulise perioosi esimesel ja viimasel päeval</t>
  </si>
  <si>
    <t>12-kuulise perioodi alguses</t>
  </si>
  <si>
    <t>12-kuulise perioodi lõpus</t>
  </si>
  <si>
    <t>Lahusti jäätmetes</t>
  </si>
  <si>
    <t>Lahusteid sisaldavate jäätmete kaal kontrolli hetkel (kg)</t>
  </si>
  <si>
    <t>Kontrolli hetkel</t>
  </si>
  <si>
    <t>Lahusti 1. masinas</t>
  </si>
  <si>
    <t>Lahusti 2. masinas</t>
  </si>
  <si>
    <t>Lahusti 3. masinas</t>
  </si>
  <si>
    <t>Lahusti kogus pesumasina mahutites (liitrites)</t>
  </si>
  <si>
    <t>Tsüklite arv aktiivsöefiltri regenereerimiste vahel</t>
  </si>
  <si>
    <t>Tsüklite arv pärast viimast aktiivsöefiltri regenereerimist (üles märkimise hetkel)</t>
  </si>
  <si>
    <t>Summaarne lahusti kogus aktiivsöe-filtris (üles märkimise hetkel) (liitrites)</t>
  </si>
  <si>
    <t>Lahusti laoseisu kokkuvõte</t>
  </si>
  <si>
    <t>Summaarne lahusti kogus
masinas(-tes) (kg)</t>
  </si>
  <si>
    <t>Summaarne puhta (kasutamata) lahusti kogus mahutites (kg)</t>
  </si>
  <si>
    <r>
      <t>Märkus 4:</t>
    </r>
    <r>
      <rPr>
        <sz val="12"/>
        <rFont val="Arial"/>
        <family val="0"/>
      </rPr>
      <t xml:space="preserve">
Kaaluda käitises olevad lahusteid sisaldavate jäätmete mahutid. Veenduda, et arvesse oleks võetud ka pesumasinates olevates jäätmemahutites sisalduvad jäätmed. Kaalumiseks kasutada sobivaid kaale. Mahutite liigutamisel veenduda, et need oleksid korralikult suletud. Kaalumise lõpptulemusest arvestada maha mahuti kaal, mistõttu tuleks see enne kasutamist (tühjalt) ära kaaluda.</t>
    </r>
  </si>
  <si>
    <r>
      <t>Märkus 5:</t>
    </r>
    <r>
      <rPr>
        <sz val="12"/>
        <rFont val="Arial"/>
        <family val="0"/>
      </rPr>
      <t xml:space="preserve">
Enne näidu lugemist (nii 12-kuulise perioodi esimesel päeval kui viimasel päeval) lisada pesumasinasse nii palju lahustit, et seda oleks mahutites kuni miinimum nivooni. Veenduda, et näidu lugemisel oleks masin välja lülitatud ning maha jahtunud, nt hommikul enne masina käivitamist.</t>
    </r>
  </si>
  <si>
    <t>Lahusti kogus aktiivsöefiltri vannis, kui see on täis [enne regenereerimist] (liitrites)</t>
  </si>
  <si>
    <r>
      <t>Märkus 11:</t>
    </r>
    <r>
      <rPr>
        <sz val="12"/>
        <rFont val="Arial"/>
        <family val="0"/>
      </rPr>
      <t xml:space="preserve">
Kui käitises on ainult üks keemilise puhastuse masin, siis võib edasist tabelit ignoreerida.</t>
    </r>
  </si>
  <si>
    <r>
      <t>Märkus 9:</t>
    </r>
    <r>
      <rPr>
        <sz val="12"/>
        <rFont val="Arial"/>
        <family val="0"/>
      </rPr>
      <t xml:space="preserve">
Aktiivsöefiltri vanni regenereeritakse kindlate ajavahemike tagant ning tavaliselt mõõdetakse seda puhastustsüklite arvu alusel regenereerimiste vahel. Sisestada selle masina kohta käiv väärtus siia. Kui sellel masinal ei ole aktiivsöefiltrit või aktiivsöefiltri vanni ei regenereerita kohapeal, jätta see väli tühjaks.</t>
    </r>
  </si>
  <si>
    <r>
      <t>Märkus 10:</t>
    </r>
    <r>
      <rPr>
        <sz val="12"/>
        <rFont val="Arial"/>
        <family val="0"/>
      </rPr>
      <t xml:space="preserve">
Sisestada siia viimasest regenereerimisest olnud puhastustsüklite arv 12-kuulise perioodi viimasel päeval. Tavaliselt on see väärtus leitav pesumasina juhtpaneeli pealt. Kui sellel masinal ei ole aktiivsöefiltrit või aktiivsöefiltri vanni ei regenereerita kohapeal, jätta see väli tühjaks.</t>
    </r>
  </si>
  <si>
    <t xml:space="preserve">Märkus 4 </t>
  </si>
  <si>
    <t xml:space="preserve">Märkus 5 </t>
  </si>
  <si>
    <t xml:space="preserve">Märkus 6 </t>
  </si>
  <si>
    <t xml:space="preserve">Märkus 7 </t>
  </si>
  <si>
    <t xml:space="preserve">Märkus 8 </t>
  </si>
  <si>
    <t xml:space="preserve">Märkus 9 </t>
  </si>
  <si>
    <t xml:space="preserve">Märkus 10 </t>
  </si>
  <si>
    <t xml:space="preserve">Märkus 11 </t>
  </si>
  <si>
    <t xml:space="preserve">&lt;&lt;Tagasi </t>
  </si>
  <si>
    <t xml:space="preserve">Märkus 1 </t>
  </si>
  <si>
    <t xml:space="preserve">Märkus 2 </t>
  </si>
  <si>
    <t xml:space="preserve">Märkus 3 </t>
  </si>
  <si>
    <t>Tsüklid</t>
  </si>
  <si>
    <t>Esmaspäev</t>
  </si>
  <si>
    <t>Teisipäev</t>
  </si>
  <si>
    <t>Kolmapäev</t>
  </si>
  <si>
    <t>Neljapäev</t>
  </si>
  <si>
    <t>Reede</t>
  </si>
  <si>
    <t>Laupäev</t>
  </si>
  <si>
    <t>Pühapäev</t>
  </si>
  <si>
    <t>Masina nr:</t>
  </si>
  <si>
    <t>Nädal algab esmaspäevaga (pp.kk.aaaa)</t>
  </si>
  <si>
    <t>NÄDALA KOKKUVÕTE</t>
  </si>
  <si>
    <t>Kokku</t>
  </si>
  <si>
    <t>Nädala summa (kg)</t>
  </si>
  <si>
    <t>Kuupäev:</t>
  </si>
  <si>
    <r>
      <t xml:space="preserve">Lahusti </t>
    </r>
    <r>
      <rPr>
        <b/>
        <sz val="14"/>
        <color indexed="10"/>
        <rFont val="Arial"/>
        <family val="2"/>
      </rPr>
      <t>KOGUS MASINA MAHUTITES</t>
    </r>
    <r>
      <rPr>
        <b/>
        <sz val="14"/>
        <rFont val="Arial"/>
        <family val="2"/>
      </rPr>
      <t xml:space="preserve"> nädala alguses (liitrites)</t>
    </r>
  </si>
  <si>
    <t>Mahuti</t>
  </si>
  <si>
    <t>Mahuti nr 1</t>
  </si>
  <si>
    <t>Mahuti nr 2</t>
  </si>
  <si>
    <t>Mahuti nr 3</t>
  </si>
  <si>
    <t>Kogus (liitrites)</t>
  </si>
  <si>
    <t>Päev/kuu</t>
  </si>
  <si>
    <r>
      <t xml:space="preserve">Nädala jooksul masinasse </t>
    </r>
    <r>
      <rPr>
        <b/>
        <sz val="14"/>
        <color indexed="10"/>
        <rFont val="Arial"/>
        <family val="2"/>
      </rPr>
      <t>LISATUD LAHUSTI KOGUS</t>
    </r>
    <r>
      <rPr>
        <b/>
        <sz val="14"/>
        <rFont val="Arial"/>
        <family val="2"/>
      </rPr>
      <t xml:space="preserve"> (liitrites)</t>
    </r>
  </si>
  <si>
    <t>KASUTATUD LAHUSTI JA PUHASTATUD TOODETE KOGUSED
Üldine nädalate kokkuvõte</t>
  </si>
  <si>
    <t>Märkus 12</t>
  </si>
  <si>
    <t>Nädal 1</t>
  </si>
  <si>
    <t>Nädal 2</t>
  </si>
  <si>
    <t>Nädal 3</t>
  </si>
  <si>
    <t>Nädal 4</t>
  </si>
  <si>
    <t>Nädal 5</t>
  </si>
  <si>
    <t>Nädal 6</t>
  </si>
  <si>
    <t>Nädal 7</t>
  </si>
  <si>
    <t>Nädal 8</t>
  </si>
  <si>
    <t>Nädal 9</t>
  </si>
  <si>
    <t>Nädal 10</t>
  </si>
  <si>
    <t>Nädal 11</t>
  </si>
  <si>
    <t>Nädal 12</t>
  </si>
  <si>
    <t>Nädal 13</t>
  </si>
  <si>
    <t>Nädal 14</t>
  </si>
  <si>
    <t>Nädal 15</t>
  </si>
  <si>
    <t>Nädal 16</t>
  </si>
  <si>
    <t>Nädal 17</t>
  </si>
  <si>
    <t>Nädal 18</t>
  </si>
  <si>
    <t>Nädal 19</t>
  </si>
  <si>
    <t>Nädal 20</t>
  </si>
  <si>
    <t>Nädal 21</t>
  </si>
  <si>
    <t>Nädal 22</t>
  </si>
  <si>
    <t>Nädal 23</t>
  </si>
  <si>
    <t>Nädal 24</t>
  </si>
  <si>
    <t>Nädal 25</t>
  </si>
  <si>
    <t>Nädal 26</t>
  </si>
  <si>
    <t>Nädal 27</t>
  </si>
  <si>
    <t>Nädal 28</t>
  </si>
  <si>
    <t>Nädal 29</t>
  </si>
  <si>
    <t>Nädal 30</t>
  </si>
  <si>
    <t>Nädal 31</t>
  </si>
  <si>
    <t>Nädal 32</t>
  </si>
  <si>
    <t>Nädal 33</t>
  </si>
  <si>
    <t>Nädal 34</t>
  </si>
  <si>
    <t>Nädal 35</t>
  </si>
  <si>
    <t>Nädal 36</t>
  </si>
  <si>
    <t>Nädal 37</t>
  </si>
  <si>
    <t>Nädal 38</t>
  </si>
  <si>
    <t>Nädal 39</t>
  </si>
  <si>
    <t>Nädal 40</t>
  </si>
  <si>
    <t>Nädal 41</t>
  </si>
  <si>
    <t>Nädal 42</t>
  </si>
  <si>
    <t>Nädal 43</t>
  </si>
  <si>
    <t>Nädal 44</t>
  </si>
  <si>
    <t>Nädal 45</t>
  </si>
  <si>
    <t>Nädal 46</t>
  </si>
  <si>
    <t>Nädal 47</t>
  </si>
  <si>
    <t>Nädal 48</t>
  </si>
  <si>
    <t>Nädal 49</t>
  </si>
  <si>
    <t>Nädal 50</t>
  </si>
  <si>
    <t>Nädal 51</t>
  </si>
  <si>
    <t>Nädal 52</t>
  </si>
  <si>
    <t>KOKKU
(12-kuuline periood)</t>
  </si>
  <si>
    <t>Nädal algab esmas-päevaga (sisestada kuupäev)</t>
  </si>
  <si>
    <t>Masinasse lisatud lahusti kogus (liitrites)</t>
  </si>
  <si>
    <t>Puhastatud toodete kogus (kg)</t>
  </si>
  <si>
    <r>
      <t xml:space="preserve">MÄRKUSED TÖÖLEHEL nr 3b </t>
    </r>
    <r>
      <rPr>
        <b/>
        <i/>
        <sz val="12"/>
        <rFont val="Arial"/>
        <family val="2"/>
      </rPr>
      <t>"Üldine nädalate kokkuvõte"</t>
    </r>
  </si>
  <si>
    <r>
      <t>Märkus 12:</t>
    </r>
    <r>
      <rPr>
        <sz val="12"/>
        <rFont val="Arial"/>
        <family val="0"/>
      </rPr>
      <t xml:space="preserve">
Kui kasutusel on ainult üks keemilise puhastuse pesumasin, siis võib ignoreerida välju, mis käsitlevad teisi masinaid.</t>
    </r>
  </si>
  <si>
    <t>liitrit lahustit</t>
  </si>
  <si>
    <t>kg lahustit</t>
  </si>
  <si>
    <t>kg tooteid</t>
  </si>
  <si>
    <r>
      <t xml:space="preserve">Puhastatud toodete kaal </t>
    </r>
    <r>
      <rPr>
        <b/>
        <sz val="12"/>
        <color indexed="10"/>
        <rFont val="Arial"/>
        <family val="2"/>
      </rPr>
      <t>kõikide</t>
    </r>
    <r>
      <rPr>
        <b/>
        <sz val="12"/>
        <rFont val="Arial"/>
        <family val="2"/>
      </rPr>
      <t xml:space="preserve"> masinate peale kokku</t>
    </r>
  </si>
  <si>
    <r>
      <rPr>
        <b/>
        <sz val="12"/>
        <color indexed="10"/>
        <rFont val="Arial"/>
        <family val="2"/>
      </rPr>
      <t>Kõikidesse</t>
    </r>
    <r>
      <rPr>
        <b/>
        <sz val="12"/>
        <rFont val="Arial"/>
        <family val="2"/>
      </rPr>
      <t xml:space="preserve"> masinatesse lisatud lahusti kogus kokku</t>
    </r>
  </si>
  <si>
    <t>OSTETUD LAHUSTI</t>
  </si>
  <si>
    <t>Täita nõutud väljad iga masina käsitsi täidetud nädala kokkuvõtte töölehtede alusel. Täita tabelit jooksvalt.
Hoida nädalate kaupa täidetud töölehed registris alles andmete kontrollimiseks.</t>
  </si>
  <si>
    <t>Täita tabelit jooksvalt lahusti ostuarvete alusel</t>
  </si>
  <si>
    <t>Ostu kuupäev</t>
  </si>
  <si>
    <t>Arve number</t>
  </si>
  <si>
    <t>Tarnija nimi</t>
  </si>
  <si>
    <t>Ostetud lahusti kogus (liitrit)</t>
  </si>
  <si>
    <t>12-kuulise perioodi jooksul ostetud lahusti kogus kokku (liitrit)</t>
  </si>
  <si>
    <t>12-kuulise perioodi jooksul ostetud lahusti kogus kokku (kg)</t>
  </si>
  <si>
    <t>JÄÄTMED. KOKKUVÕTE</t>
  </si>
  <si>
    <t>Märkus 13</t>
  </si>
  <si>
    <t>Märkus 14</t>
  </si>
  <si>
    <t>Märkus 15</t>
  </si>
  <si>
    <t>Märkus 16</t>
  </si>
  <si>
    <t>Märkus 17</t>
  </si>
  <si>
    <t>12-kuulise perioodi jooksul jäätmekäitlejale üle antud lahusti jäätmete kogus (kg)</t>
  </si>
  <si>
    <t>Jäätmete üleandmise kuupäev</t>
  </si>
  <si>
    <t>Jäätmete saatekirja nr</t>
  </si>
  <si>
    <t>Jäätmekäitleja juriidiline nimi</t>
  </si>
  <si>
    <t>Tühja(de) mahuti(te) kaal (kg)</t>
  </si>
  <si>
    <t>Täis mahuti(te) kaal (kg)</t>
  </si>
  <si>
    <t>Jäätmete kaal (kg)</t>
  </si>
  <si>
    <t>Lahusti kogus jäätmetes (kg)</t>
  </si>
  <si>
    <r>
      <t xml:space="preserve">MÄRKUSED TÖÖLEHEL nr 5 </t>
    </r>
    <r>
      <rPr>
        <b/>
        <i/>
        <sz val="12"/>
        <rFont val="Arial"/>
        <family val="2"/>
      </rPr>
      <t>"Jäätmed"</t>
    </r>
  </si>
  <si>
    <t>JÄÄTMED. LAOSEIS</t>
  </si>
  <si>
    <t>Laoseisu muutus (kg jäätmeid)</t>
  </si>
  <si>
    <t>Lahusti koguse muutus jäätmetes (kg)</t>
  </si>
  <si>
    <t>Jäätmete mahuti(te) kaal (kg)</t>
  </si>
  <si>
    <t>Seega, 12-kuulise perioodi jooksul kogutud lahustite jäätmed kokku (kg)</t>
  </si>
  <si>
    <t>Jäätmete
saatekirja nr</t>
  </si>
  <si>
    <r>
      <t>Märkus 14:</t>
    </r>
    <r>
      <rPr>
        <sz val="12"/>
        <rFont val="Arial"/>
        <family val="0"/>
      </rPr>
      <t xml:space="preserve">
Märkida üles ohtlike jäätmete saatekirja number, mis on saadud jäätmekäitlejalt, et Keskkonnainspektsioonil oleks vajadusel võimalik kontrollida ka originaaldokumente. </t>
    </r>
    <r>
      <rPr>
        <u val="single"/>
        <sz val="12"/>
        <rFont val="Arial"/>
        <family val="2"/>
      </rPr>
      <t>Hoida alles kõik</t>
    </r>
    <r>
      <rPr>
        <sz val="12"/>
        <rFont val="Arial"/>
        <family val="0"/>
      </rPr>
      <t xml:space="preserve"> jäätmekäitlusega seotud dokumendid.</t>
    </r>
  </si>
  <si>
    <r>
      <t>Märkus 15:</t>
    </r>
    <r>
      <rPr>
        <sz val="12"/>
        <rFont val="Arial"/>
        <family val="0"/>
      </rPr>
      <t xml:space="preserve">
Sisestada ohtlike jäätmete käitlejale väljastatud jäätmeloa number. Küsida jäätmekäitleja käest.</t>
    </r>
  </si>
  <si>
    <t>SEPARAATORIVESI</t>
  </si>
  <si>
    <t>SEPARAATORIVEE KOGUS</t>
  </si>
  <si>
    <t>Katse käigus separeeritud vee kogus (liitrites)</t>
  </si>
  <si>
    <t>Toodete kaal, mida puhastati katse ajal (kg)</t>
  </si>
  <si>
    <t>LAHUSTI KOGUS SEPARAATORIVEES</t>
  </si>
  <si>
    <t xml:space="preserve">Märkus 29 </t>
  </si>
  <si>
    <t xml:space="preserve">Märkus 28 </t>
  </si>
  <si>
    <t xml:space="preserve">Märkus 27 </t>
  </si>
  <si>
    <t xml:space="preserve">Märkus 26 </t>
  </si>
  <si>
    <t xml:space="preserve">Märkus 25 </t>
  </si>
  <si>
    <t xml:space="preserve">Märkus 24 </t>
  </si>
  <si>
    <t xml:space="preserve">Märkus 23 </t>
  </si>
  <si>
    <t xml:space="preserve">Märkus 22 </t>
  </si>
  <si>
    <t xml:space="preserve">Märkus 21 </t>
  </si>
  <si>
    <t xml:space="preserve">Märkus 20 </t>
  </si>
  <si>
    <t xml:space="preserve">Märkus 19 </t>
  </si>
  <si>
    <t>12 kuu jooksul puhastatud toodete kaal kokku (kg masina kohta)</t>
  </si>
  <si>
    <t>12 kuu jooksul separeeritud vee kogus (liitrit masina kohta)</t>
  </si>
  <si>
    <t>Lahusti sisaldus 12 kuu jooksul separaatorivees (kg masina kohta)</t>
  </si>
  <si>
    <t>Märkida, kas vee separaator eraldab vett automaatselt või manuaalselt</t>
  </si>
  <si>
    <t>Märkida, kas masinal on üks või kaks vee separaatorit</t>
  </si>
  <si>
    <t>Kui masinal on olemas teine vee separaator, märkida, kas vee eraldamine käib automaatselt või manuaalselt</t>
  </si>
  <si>
    <t>SEPARAATORIVEE TÖÖTLUS</t>
  </si>
  <si>
    <t>Sisestada "JAH" ainult ühte kasti ning jätta teised kastid tühjaks.</t>
  </si>
  <si>
    <r>
      <t xml:space="preserve">Kui separaatorivett </t>
    </r>
    <r>
      <rPr>
        <b/>
        <u val="single"/>
        <sz val="12"/>
        <rFont val="Arial"/>
        <family val="2"/>
      </rPr>
      <t>ei töödelda</t>
    </r>
    <r>
      <rPr>
        <b/>
        <sz val="12"/>
        <rFont val="Arial"/>
        <family val="0"/>
      </rPr>
      <t xml:space="preserve"> ja </t>
    </r>
    <r>
      <rPr>
        <b/>
        <u val="single"/>
        <sz val="12"/>
        <rFont val="Arial"/>
        <family val="2"/>
      </rPr>
      <t>suunatakse otse ühiskanalisatsiooni</t>
    </r>
    <r>
      <rPr>
        <b/>
        <sz val="12"/>
        <rFont val="Arial"/>
        <family val="0"/>
      </rPr>
      <t>, märkida siia „JAH“:</t>
    </r>
  </si>
  <si>
    <r>
      <t xml:space="preserve">ning täita ainult osa </t>
    </r>
    <r>
      <rPr>
        <b/>
        <sz val="12"/>
        <rFont val="Arial"/>
        <family val="2"/>
      </rPr>
      <t>A</t>
    </r>
    <r>
      <rPr>
        <sz val="12"/>
        <rFont val="Arial"/>
        <family val="0"/>
      </rPr>
      <t>.</t>
    </r>
  </si>
  <si>
    <r>
      <t xml:space="preserve">Kui separaatorivett </t>
    </r>
    <r>
      <rPr>
        <b/>
        <u val="single"/>
        <sz val="11"/>
        <rFont val="Arial"/>
        <family val="2"/>
      </rPr>
      <t>töödeldakse seadmes</t>
    </r>
    <r>
      <rPr>
        <b/>
        <sz val="11"/>
        <rFont val="Arial"/>
        <family val="2"/>
      </rPr>
      <t xml:space="preserve">, mis asub käitises ning </t>
    </r>
    <r>
      <rPr>
        <b/>
        <u val="single"/>
        <sz val="11"/>
        <rFont val="Arial"/>
        <family val="2"/>
      </rPr>
      <t>suunatakse ühiskanalisatsiooni</t>
    </r>
    <r>
      <rPr>
        <b/>
        <sz val="11"/>
        <rFont val="Arial"/>
        <family val="2"/>
      </rPr>
      <t>, märkida siia „JAH“:</t>
    </r>
  </si>
  <si>
    <r>
      <t xml:space="preserve">ning täita ainult osa </t>
    </r>
    <r>
      <rPr>
        <b/>
        <sz val="12"/>
        <rFont val="Arial"/>
        <family val="2"/>
      </rPr>
      <t>B</t>
    </r>
    <r>
      <rPr>
        <sz val="12"/>
        <rFont val="Arial"/>
        <family val="2"/>
      </rPr>
      <t>.</t>
    </r>
  </si>
  <si>
    <r>
      <t xml:space="preserve">ning täita ainult osa </t>
    </r>
    <r>
      <rPr>
        <b/>
        <sz val="12"/>
        <rFont val="Arial"/>
        <family val="2"/>
      </rPr>
      <t>C</t>
    </r>
    <r>
      <rPr>
        <sz val="12"/>
        <rFont val="Arial"/>
        <family val="2"/>
      </rPr>
      <t>.</t>
    </r>
  </si>
  <si>
    <r>
      <t xml:space="preserve">Kui separaatorivesi </t>
    </r>
    <r>
      <rPr>
        <b/>
        <u val="single"/>
        <sz val="12"/>
        <rFont val="Arial"/>
        <family val="2"/>
      </rPr>
      <t>antakse jäätmekäitlejale üle jäätmena</t>
    </r>
    <r>
      <rPr>
        <b/>
        <sz val="12"/>
        <rFont val="Arial"/>
        <family val="0"/>
      </rPr>
      <t>, märkida siia „JAH“:</t>
    </r>
  </si>
  <si>
    <r>
      <t xml:space="preserve">ning täita ainult osa </t>
    </r>
    <r>
      <rPr>
        <b/>
        <sz val="12"/>
        <rFont val="Arial"/>
        <family val="2"/>
      </rPr>
      <t>D</t>
    </r>
    <r>
      <rPr>
        <sz val="12"/>
        <rFont val="Arial"/>
        <family val="2"/>
      </rPr>
      <t>.</t>
    </r>
  </si>
  <si>
    <t>Kas on teavitatud kohalikku vee-ettevõtet separaatorivee koguste osas?</t>
  </si>
  <si>
    <t>Vee töötlemise seadme nimetus ja mudel</t>
  </si>
  <si>
    <t>Kas vee töötlemise seadme filtrid antakse ära koos lahusti jäätmetega?</t>
  </si>
  <si>
    <t>Kui tihti vahetatakse vee puhastamise seadme filtreid? (keskmiselt mitme nädala tagant)</t>
  </si>
  <si>
    <t>12 kuu jooksul vee töötlemise seadmes adsorbeeritud lahusti kogus (kg)</t>
  </si>
  <si>
    <t>C   KUI TÖÖDELDAKSE JA AURUSTATAKSE</t>
  </si>
  <si>
    <t>D   KÄIDELDAKSE OHTLIKU JÄÄTMENA</t>
  </si>
  <si>
    <t>Jäätmetena üle antud sep.vee kogus (liitrit)</t>
  </si>
  <si>
    <r>
      <t xml:space="preserve">MÄRKUSED TÖÖLEHEL nr 6 </t>
    </r>
    <r>
      <rPr>
        <b/>
        <i/>
        <sz val="12"/>
        <rFont val="Arial"/>
        <family val="2"/>
      </rPr>
      <t>"Separaatorivesi"</t>
    </r>
  </si>
  <si>
    <t xml:space="preserve"> - Kasutamata lahusti kogus lahusti ladustamisalal, liitrites.</t>
  </si>
  <si>
    <t xml:space="preserve"> - Lahusteid sisaldavate jäätmete kaal jäätmetemahutites, kilogrammides.</t>
  </si>
  <si>
    <r>
      <t xml:space="preserve">Tööstusheite seaduse 5. peatüki kohaselt peavad keemilise puhastusega tegelevad käitised pidama lahustite kasutuskava, mille eesmärgiks on näidata käitise tegevuse vastavust lenduvate orgaaniliste ühendite (LOÜ) heitkoguse piirväärtusele 20 g LOÜsid 1 kg puhastatud ja kuivatatud toote kohta. Nende tabelite eesmärgiks on aidata käitajaid lahustite kasutuskava pidamisel.
(Täiendava info saamiseks, kuidas tööstusheite seaduse 5. peatükk mõjutab keemilisi puhastusi, tutvuge juhendmaterjaliga 'Parima praktika juhendmaterjal keemilistele puhastustele', mis on leitav Keskkonnaagentuuri kodulehelt </t>
    </r>
    <r>
      <rPr>
        <u val="single"/>
        <sz val="10"/>
        <color indexed="30"/>
        <rFont val="Arial"/>
        <family val="2"/>
      </rPr>
      <t>www.keskkonnaagentuur.ee</t>
    </r>
    <r>
      <rPr>
        <sz val="10"/>
        <rFont val="Arial"/>
        <family val="2"/>
      </rPr>
      <t>)</t>
    </r>
  </si>
  <si>
    <t>Töölehte nr 3a "Nädala kokkuvõte" võiks trükkida välja igal nädalal</t>
  </si>
  <si>
    <t>(käsitsi täidetud tabelite andmed sisestatakse hiljem elektroonilisele töölehele tabelisse "Üldine nädalate kokkuvõte")</t>
  </si>
  <si>
    <t xml:space="preserve"> - Tsüklite arv, enne mida toimus viimane lahusti regenereerimine aktiivsöefiltrist.</t>
  </si>
  <si>
    <t xml:space="preserve"> - Soovitatav on trükkida igal nädalal välja tööleht „3a. Nädala kokkuvõte“ iga pesumasina jaoks. Märkida lehele nädala alguses pesumasinas olev lahusti kogus (liitrit), nädala jooksul igas pesutsüklis puhastatud pesu kogus (kg) ja masinasse täiendavalt lisatud lahusti kogus (liitrit).</t>
  </si>
  <si>
    <r>
      <t xml:space="preserve"> - Võtta lahustite jäätmetest proov, et määrata jäätmetes sisalduva lahusti kogus või kasutada selleks eksperthinnangut (</t>
    </r>
    <r>
      <rPr>
        <u val="single"/>
        <sz val="10"/>
        <rFont val="Arial"/>
        <family val="2"/>
      </rPr>
      <t>viidata allikale</t>
    </r>
    <r>
      <rPr>
        <sz val="10"/>
        <rFont val="Arial"/>
        <family val="2"/>
      </rPr>
      <t>). Täpsema info saamiseks vaata töölehte „5. Jäätmed“.</t>
    </r>
  </si>
  <si>
    <r>
      <t xml:space="preserve"> - Võtta vee separaatorist proov, et määrata selles sisalduv lahusti kogus või kasutada eksperthinnangut (</t>
    </r>
    <r>
      <rPr>
        <u val="single"/>
        <sz val="10"/>
        <rFont val="Arial"/>
        <family val="2"/>
      </rPr>
      <t>viidata allikale</t>
    </r>
    <r>
      <rPr>
        <sz val="10"/>
        <rFont val="Arial"/>
        <family val="2"/>
      </rPr>
      <t>). Täpsema info saamiseks vaata töölehte „6. Vee separaator“.</t>
    </r>
  </si>
  <si>
    <t xml:space="preserve"> - Säilitada ohtlike jäätmete käitlejalt saadud dokumentatsioon ning täita nende andmete alusel töölehte „5. Jäätmed“.</t>
  </si>
  <si>
    <t xml:space="preserve"> - Säilitada lahusteid sisaldavate plekieemalduskemikaalide ostuarved ning täita nende andmete alusel töölehte „8. Plekieemalduskemikaalid“.</t>
  </si>
  <si>
    <t>Esimesel päeval:</t>
  </si>
  <si>
    <t>Läbivalt 12 kuu jooksul:</t>
  </si>
  <si>
    <t>12. kuu viimasel päeval:</t>
  </si>
  <si>
    <t xml:space="preserve">    - Kasutamata lahusti kogus lahusti ladustamisalal, liitrites.</t>
  </si>
  <si>
    <t xml:space="preserve">    - Lahusteid sisaldavate jäätmete kaal jäätmete mahutites, kilogrammides.</t>
  </si>
  <si>
    <t xml:space="preserve"> - Tsüklite arv, enne mida toimus viimane lahusti regenereerimine aktiivsöefiltrist.</t>
  </si>
  <si>
    <r>
      <t xml:space="preserve">Lisaks </t>
    </r>
    <r>
      <rPr>
        <b/>
        <sz val="10"/>
        <rFont val="Arial"/>
        <family val="2"/>
      </rPr>
      <t>"Juhised"</t>
    </r>
    <r>
      <rPr>
        <sz val="10"/>
        <rFont val="Arial"/>
        <family val="2"/>
      </rPr>
      <t xml:space="preserve"> töölehele, koosneb see Exceli tabel veel lisaks 9 töölehest või </t>
    </r>
    <r>
      <rPr>
        <i/>
        <sz val="10"/>
        <rFont val="Arial"/>
        <family val="2"/>
      </rPr>
      <t>tab</t>
    </r>
    <r>
      <rPr>
        <sz val="10"/>
        <rFont val="Arial"/>
        <family val="2"/>
      </rPr>
      <t>'ist. Järgnevalt esitatakse nende töölehtede lühike kirjeldus, kusjuures täpsemad juhised on leitavad iga töölehe märkustes.</t>
    </r>
  </si>
  <si>
    <r>
      <t xml:space="preserve">Seda töölehte tuleb täita nädalate kaupa ning soovitavalt hoida füüsiliselt iga pesumasina juures. Masina operaator märgib käsitsi üles iga tsükliga puhastatud ja kuivatatud pesukogus kilogrammides ning masinasse lisatud lahusti koguse liitrites. Iga keemiliselt puhastatud pesukogus tuleb reaalselt üle kaaluda ning ei piisa tüüpilise pesukoguse kaalu keskmise väärtuse kasutamisest. Oluline on ära märkida, et kuigi arvepidamine käib elektrooniliselt, tuleb </t>
    </r>
    <r>
      <rPr>
        <i/>
        <sz val="10"/>
        <rFont val="Arial"/>
        <family val="2"/>
      </rPr>
      <t>Nädala kokkuvõtte</t>
    </r>
    <r>
      <rPr>
        <sz val="10"/>
        <rFont val="Arial"/>
        <family val="2"/>
      </rPr>
      <t xml:space="preserve"> töölehte täita siiski käsitsi ning hoida alles käitise inspekteerimiseks. Täidetud töölehel olevate andmete alusel täidetakse töölehte </t>
    </r>
    <r>
      <rPr>
        <i/>
        <sz val="10"/>
        <rFont val="Arial"/>
        <family val="2"/>
      </rPr>
      <t>Üldine nädalate kokkuvõte</t>
    </r>
    <r>
      <rPr>
        <sz val="10"/>
        <rFont val="Arial"/>
        <family val="2"/>
      </rPr>
      <t>.</t>
    </r>
  </si>
  <si>
    <r>
      <t xml:space="preserve">Tööleht: </t>
    </r>
    <r>
      <rPr>
        <b/>
        <i/>
        <sz val="10"/>
        <rFont val="Arial"/>
        <family val="2"/>
      </rPr>
      <t>"4. Ostud"</t>
    </r>
  </si>
  <si>
    <t>Kokkuvõttev info 12-kuulise perioodi jooksul ohtlike jäätmete käitlejale üle antud lahusteid sisaldavate jäätmete kohta. Samuti on soovitatav võtta jäätmetest analüüsimiseks proov, et selgitada välja jäätmetes sisalduv lahusti kogus. Seda peaks kordama, kui kasutusele võetakse uus pesumasin. Muidu ei ole vajalik võtta proove igal aastal. Lubatud on kasutada ka eksperthinnangut (viidata allikale). Sisestage andmed elektrooniliselt.</t>
  </si>
  <si>
    <t>Siin esitatakse andmed eraldunud separaatorivee kohta 12-kuulise perioodi jooksul. Et teada, kui palju vett puhastusprotsessist eraldub, tuleb läbi viia iga masina kohta katsetus (keemilise puhastuse masina käitamine tüüptingimustel) ning võtta separaatoriveest analüüsimiseks proov, selgitamaks välja selles sisalduv lahusti kogus. Seda peaks kordama, kui kasutusele võetakse uus pesumasin. Muidu ei ole vajalik katsetust igal aastal teostada. Lubatud on kasutada ka eksperthinnangut (viidata allikale). Sisestage andmed elektrooniliselt.</t>
  </si>
  <si>
    <t>Sellel töölehel arvutatakse automaatselt välja, kas käitise 12-kuulise perioodi LOÜde heide jääb alla LOÜde heite piirväärtust või mitte.</t>
  </si>
  <si>
    <t>Käitise registrikood/isikukood:</t>
  </si>
  <si>
    <r>
      <t>Märkus 1:</t>
    </r>
    <r>
      <rPr>
        <sz val="12"/>
        <rFont val="Arial"/>
        <family val="0"/>
      </rPr>
      <t xml:space="preserve">
Esimeseks kontrolliks piisab minimaalselt 3 kuu andmetest. Järgmiseks kontrolliks peab olemas olema 12 kuu andmed. 12-kuuline periood ei pea olema võrdne kalendriaastaga. </t>
    </r>
  </si>
  <si>
    <r>
      <t>Märkus 2:</t>
    </r>
    <r>
      <rPr>
        <sz val="12"/>
        <rFont val="Arial"/>
        <family val="0"/>
      </rPr>
      <t xml:space="preserve">
Nimetada kõik käitises olevad keemilise puhastuse pesumasinad (nt Böwe P 240, 12 kg). Kui käitises on ainult üks pesumasin, siis teised kastid jätta tühjaks. Kui pesumasinaid on rohkem kui 3, siis võtta kasutusele uus fail.</t>
    </r>
  </si>
  <si>
    <t>Mahutid kasutamata lahustiga</t>
  </si>
  <si>
    <t>Kasutamata lahusti kogus mahutites, kui on olemas (liitrites)</t>
  </si>
  <si>
    <t>Lahusti kogus keemilise puhastuse pesumasinas(-tes)</t>
  </si>
  <si>
    <t>Kas masinas on aktiivsöefilter, mida regenereeritakse kohapeal? Sisestada kastikesse "JAH" või "EI".</t>
  </si>
  <si>
    <r>
      <t>Märkus 6:</t>
    </r>
    <r>
      <rPr>
        <sz val="12"/>
        <rFont val="Arial"/>
        <family val="0"/>
      </rPr>
      <t xml:space="preserve">
Märkida üles pesumasina mahutites olevad lahustite kogused, mis on nähtavad mahutitel olevatel nivoomõõdikutel. Summeerida tulemused ja märkida tulemus tabelisse.</t>
    </r>
  </si>
  <si>
    <r>
      <t>Märkus 7:</t>
    </r>
    <r>
      <rPr>
        <sz val="12"/>
        <rFont val="Arial"/>
        <family val="0"/>
      </rPr>
      <t xml:space="preserve">
Aktiivsöeadsorber (aktiivsöefilter) on aktiivsöe kanister või vann, mis eraldab masinas ringlevast õhuvoolust lahusti. Adsorber, mida regenereeritakse kohapeal, on selline seade, mida perioodiliselt regenereeritakse auruga või elektrilise kuumutiga ning regenereeritud lahustit kasutatakse uuesti pesumasinas. Sellised adsorberid on leitavad viimase põlvkonna keemilise puhastuse masinatest.
Mõned aktiivsöefiltrid ei ole varustatud kohapeal regenereerimise võimalusega. Sellisel juhul vahetatakse seda hooajati, nt igal aastal ning kasutatud aktiivsüsi viiakse ära ümbertöötlemisele. Kui kasutatakse adsorberit, mida ei ole võimalik kohapeal regenereerida, märkida lahtrisse „EI“ ning täita töölehte nr 7.</t>
    </r>
  </si>
  <si>
    <r>
      <t>Märkus 8:</t>
    </r>
    <r>
      <rPr>
        <sz val="12"/>
        <rFont val="Arial"/>
        <family val="0"/>
      </rPr>
      <t xml:space="preserve">
Kui aasta alguses ja lõpus mõõdetakse masinas olevat lahusti kogust, tuleb hinnata lahusti kogust ka aktiivsöefiltris, kuna see kogus võib aja jooksul varieeruda, sest aktiivsöefiltreid regenereeritakse regulaarselt, nt juhitakse aktiivsöefiltri vannis olev lahusti auru või elektri abil vannist välja ning kogutakse puhta lahusti mahutisse. Et selgitada välja, kui palju lahustit sisaldab aktiivsöefiltri vann, tuleb esiteks määratleta maksimaalne lahusti kogus vannis enne regenereerimist. Seda võib teha ükskõik millal 12-kuulise perioodi jooksul järgmiselt:
  - Märkida üles mahutis sisalduva lahusti tase enne regenereerimist.
  - Kui regenereerimine on lõppenud, märkida mahutilt uuesti üles lahusti tase.
  - Nende kahe väärtuse vahe ongi aktiivsöefiltri vannis sisalduv maksimaalne lahusti kogus enne regenereerimist. See väärtus sisestatakse siia.</t>
    </r>
  </si>
  <si>
    <r>
      <t xml:space="preserve">Nädala jooksul keemiliselt </t>
    </r>
    <r>
      <rPr>
        <b/>
        <sz val="12"/>
        <color indexed="10"/>
        <rFont val="Arial"/>
        <family val="2"/>
      </rPr>
      <t>PUHASTATUD TOODETE KOGUSED</t>
    </r>
    <r>
      <rPr>
        <b/>
        <sz val="12"/>
        <rFont val="Arial"/>
        <family val="2"/>
      </rPr>
      <t xml:space="preserve"> (kg)</t>
    </r>
  </si>
  <si>
    <t>Allkirjastanud:</t>
  </si>
  <si>
    <t>Nädala jooksul lisatud kokku (liitrites)</t>
  </si>
  <si>
    <r>
      <t xml:space="preserve">Printida uus tööleht igal nädalal iga kasutuses oleva masina kohta ning hoida seda </t>
    </r>
    <r>
      <rPr>
        <u val="single"/>
        <sz val="12"/>
        <rFont val="Arial"/>
        <family val="2"/>
      </rPr>
      <t>iga masina</t>
    </r>
    <r>
      <rPr>
        <sz val="12"/>
        <rFont val="Arial"/>
        <family val="2"/>
      </rPr>
      <t xml:space="preserve"> juures </t>
    </r>
    <r>
      <rPr>
        <u val="single"/>
        <sz val="12"/>
        <rFont val="Arial"/>
        <family val="2"/>
      </rPr>
      <t>käsitsi täitmiseks</t>
    </r>
    <r>
      <rPr>
        <sz val="12"/>
        <rFont val="Arial"/>
        <family val="2"/>
      </rPr>
      <t>. Nädala alguses märkida üles masina mahutites olev lahusti kogus, samuti keemiliselt puhastatavate toodete kaal iga pesutsükli kohta ja lisatud lahusti kogus liitrites. Vahetada töölehte igal nädalal ning lõpetatud töölehed koguda kokku ühte registrisse.</t>
    </r>
  </si>
  <si>
    <t>Ostetud lahusti nimetus</t>
  </si>
  <si>
    <t>Täita tabelit jooksvalt ohtlike jäätmete käitlejalt saadud dokumentide alusel. Lahusti sisalduse määramiseks jäätmetes võib võtta jäätmetest proovi analüüsimiseks või kasutada eksperthinnangut (viidata allikale). Hoida alles kõik vajalikud dokumendid andmete kontrollimiseks.</t>
  </si>
  <si>
    <t>Lahusti sisaldus jäätmetes (mg/kg)</t>
  </si>
  <si>
    <t>Jäätmeloa nr</t>
  </si>
  <si>
    <r>
      <t>Märkus 16:</t>
    </r>
    <r>
      <rPr>
        <sz val="12"/>
        <rFont val="Arial"/>
        <family val="0"/>
      </rPr>
      <t xml:space="preserve">
Kaaluda tühi mahuti enne kasutamist.</t>
    </r>
  </si>
  <si>
    <r>
      <t>Märkus 17:</t>
    </r>
    <r>
      <rPr>
        <sz val="12"/>
        <rFont val="Arial"/>
        <family val="0"/>
      </rPr>
      <t xml:space="preserve">
Kui mahuti(d) on jäätmeid täis, siis enne jäätmekäitlejale üleandmist kaaluda mahuti(d) ära ning märkida summaarne kaal tabelisse.</t>
    </r>
  </si>
  <si>
    <t>Kui palju tekitab iga pesumasin separaatorivett ühe pesutsükli korral? Läbiviidava katse pikkus võiks olla 1 nädal:</t>
  </si>
  <si>
    <t>Keskmine separeeritud vee kogus 1 kg puhastatud toodete kohta (liitrit/kg)</t>
  </si>
  <si>
    <t>Valida üks variant neljast, mis kehtib Teie käitise kohta:</t>
  </si>
  <si>
    <r>
      <t xml:space="preserve">Kui separaatorivett </t>
    </r>
    <r>
      <rPr>
        <b/>
        <u val="single"/>
        <sz val="12"/>
        <rFont val="Arial"/>
        <family val="2"/>
      </rPr>
      <t>töödeldakse seadmes</t>
    </r>
    <r>
      <rPr>
        <b/>
        <sz val="12"/>
        <rFont val="Arial"/>
        <family val="2"/>
      </rPr>
      <t xml:space="preserve">, mis asub käitises ning see </t>
    </r>
    <r>
      <rPr>
        <b/>
        <u val="single"/>
        <sz val="12"/>
        <rFont val="Arial"/>
        <family val="2"/>
      </rPr>
      <t>aurustatakse</t>
    </r>
    <r>
      <rPr>
        <b/>
        <sz val="12"/>
        <rFont val="Arial"/>
        <family val="2"/>
      </rPr>
      <t>, siis märkida siia „JAH“:</t>
    </r>
  </si>
  <si>
    <t>A   KUI EI TÖÖDELDA JA JUHITAKSE OTSE ÜHISKANALISATSIOONI</t>
  </si>
  <si>
    <t>B   KUI TÖÖDELDAKSE JA JUHITAKSE ÜHISKANALISATSIOONI</t>
  </si>
  <si>
    <t>Vee erikasutusloa number (kui kohaldub)</t>
  </si>
  <si>
    <t>Oodatav lahusti sisaldus vees pärast vee töötlemist (mg/liitris)</t>
  </si>
  <si>
    <t>12 kuu jooksul kanalisatsiooni suunatud lahusti kogus (kg)</t>
  </si>
  <si>
    <t>Oodatav lahusti sisaldus vees pärast vee töötlemist ja enne aurustamist (mg/liitris)</t>
  </si>
  <si>
    <t>Lahusti sisaldus separaatorivees (mg/liitris):</t>
  </si>
  <si>
    <t>Lahusti sisaldus üle antud sep.vees (kg)</t>
  </si>
  <si>
    <t>Lahusti sisaldus jäätmena üle antud separaatorivees KOKKU (kg)</t>
  </si>
  <si>
    <t>&lt;&lt; Tagasi Töötlemata Kanalisatsiooni</t>
  </si>
  <si>
    <t>&lt;&lt; Tagasi Töödeldult Kanalisatsiooni</t>
  </si>
  <si>
    <t>&lt;&lt; Tagasi Töödeldakse ja Aurustatakse</t>
  </si>
  <si>
    <r>
      <t xml:space="preserve">Märkus 29:
</t>
    </r>
    <r>
      <rPr>
        <sz val="12"/>
        <rFont val="Arial"/>
        <family val="0"/>
      </rPr>
      <t xml:space="preserve">Seda tabelit täidetakse juhul, kui </t>
    </r>
    <r>
      <rPr>
        <u val="single"/>
        <sz val="12"/>
        <rFont val="Arial"/>
        <family val="2"/>
      </rPr>
      <t>separaatorivett</t>
    </r>
    <r>
      <rPr>
        <sz val="12"/>
        <rFont val="Arial"/>
        <family val="0"/>
      </rPr>
      <t xml:space="preserve"> käideldakse ohtliku jäätmena ning antakse üle ohtlike jäätmete käitlejale. Teiste lahusteid sisaldavate jäätmete kohta käivad andmed tuleb esitada töölehel "5. Jäätmed".</t>
    </r>
  </si>
  <si>
    <r>
      <t>Märkus 28:</t>
    </r>
    <r>
      <rPr>
        <sz val="12"/>
        <rFont val="Arial"/>
        <family val="0"/>
      </rPr>
      <t xml:space="preserve">
Aktiivsöefiltreid tuleb vahetada regulaarselt vastavalt filtri tootja juhenditele.</t>
    </r>
  </si>
  <si>
    <r>
      <t xml:space="preserve">Märkus 27:
</t>
    </r>
    <r>
      <rPr>
        <sz val="12"/>
        <rFont val="Arial"/>
        <family val="0"/>
      </rPr>
      <t>Kasutatud aktiivsöefiltrid sisaldavad lahustit (nt PER), mistõttu tuleb neid pidada kantserogeenseks ja keskkonnaohtlikuks jäätmeks ning anda üle ohtlike jäätmete käitlejale.</t>
    </r>
  </si>
  <si>
    <r>
      <t>Märkus 26:</t>
    </r>
    <r>
      <rPr>
        <sz val="12"/>
        <rFont val="Arial"/>
        <family val="0"/>
      </rPr>
      <t xml:space="preserve">
Info peaks olema leitav seadme juhendmaterjalist.</t>
    </r>
  </si>
  <si>
    <r>
      <t>Märkus 21:</t>
    </r>
    <r>
      <rPr>
        <sz val="12"/>
        <rFont val="Arial"/>
        <family val="0"/>
      </rPr>
      <t xml:space="preserve">
Sisestada nädalase katse ajal pestud ja kuivatatud toodete kogus iga masina kohta eraldi.</t>
    </r>
  </si>
  <si>
    <r>
      <t>Märkus 20:</t>
    </r>
    <r>
      <rPr>
        <sz val="12"/>
        <rFont val="Arial"/>
        <family val="0"/>
      </rPr>
      <t xml:space="preserve">
Sisestada nädalase katse ajal kogutud separaatorivee kogus iga masina kohta eraldi.</t>
    </r>
  </si>
  <si>
    <r>
      <t>Märkus 25:</t>
    </r>
    <r>
      <rPr>
        <sz val="12"/>
        <rFont val="Arial"/>
        <family val="0"/>
      </rPr>
      <t xml:space="preserve">
Kui käitisele on väljastatud vee erikasutusluba, siis märkida siia loa number. Käitises võiks alati olemas olema koopia vee erikasutusloast ning kõik loaga kehtestatud nõuded peavad olema täidetud. Kui käitisele ei ole väljastatud sellekohast luba, märkida lahtrisse „puudub“. Kui käitisel puudub kohustus omada sellekohast luba, märkida lahtrisse „puudub kohustus“. Kui ei olda kindlad, kas käitis peab omama sellekohast luba või mitte, siis tuleb ühendust võtta Keskkonnaametiga ning hoida kontrollimiseks alles kogu kirjavahetus.</t>
    </r>
  </si>
  <si>
    <r>
      <t>Märkus 24:</t>
    </r>
    <r>
      <rPr>
        <sz val="12"/>
        <rFont val="Arial"/>
        <family val="0"/>
      </rPr>
      <t xml:space="preserve">
Kui separaatorivesi juhitakse ühiskanalisatsiooni, tuleb selle kohta teavitada kirjalikult kohalikku vee-ettevõtet. Kiri peaks sisaldama järgmisi andmeid:
1) lahusti sisalduse analüüsi tulemused separaatoriveest iga pesumasina kohta,
2) kui palju keskmiselt tekib separaatorivett (nt andmed nädala pikkuse katsetuse kohta) ja
3) kas kasutusel on separaatorivee töötlemise seade ning milline on oodatud lahusti sisaldus pärast vee töötlemist.
Kogu kirjavahetus kohaliku vee-ettevõttega tuleb kontrollimiseks alles hoida. (Ühisveevärgi ja –kanalisatsiooni seadus; RT I, 23.12.2014, 23; § 8 lõige 3)</t>
    </r>
  </si>
  <si>
    <r>
      <t xml:space="preserve">Märkus 23:
</t>
    </r>
    <r>
      <rPr>
        <sz val="12"/>
        <rFont val="Arial"/>
        <family val="0"/>
      </rPr>
      <t xml:space="preserve">Separaatorivesi kas suunatakse otse kanalisatsiooni või antakse üle jäätmekäitlejale. Kui separaatoris kogutud vesi suunatakse heitveena ühiskanalisatsiooni, tuleb sellest teavitada kohalikku vee-ettevõtet (vt </t>
    </r>
    <r>
      <rPr>
        <b/>
        <sz val="12"/>
        <color indexed="10"/>
        <rFont val="Arial"/>
        <family val="2"/>
      </rPr>
      <t>Märkust 24</t>
    </r>
    <r>
      <rPr>
        <sz val="12"/>
        <rFont val="Arial"/>
        <family val="0"/>
      </rPr>
      <t xml:space="preserve"> ja „Parima praktika juhendmaterjal keemilistele puhastustele“ peatükki 9.2).
Separaatorivett võidakse veel enne kanalisatsiooni jõudmist töödelda, mille käigus eraldatakse lahusti veest. Tavaliselt kasutatakse aktiivsöefiltrit, mida võidakse täiendada aereerimisega. Vee puhastamisega ei ole aga seotud pesumasinas olev(ad) separaator(id). Separaatoris kogutud vesi juhitakse kas otse ühiskanalisatsiooni või aurustatakse/pihustatakse.</t>
    </r>
  </si>
  <si>
    <t>Analüüsitud separaatorivee lahusti sisaldus iga masina kohta (mg/liitris)</t>
  </si>
  <si>
    <r>
      <t xml:space="preserve">Märkus 22:
</t>
    </r>
    <r>
      <rPr>
        <sz val="12"/>
        <rFont val="Arial"/>
        <family val="0"/>
      </rPr>
      <t>Sisestada tekkiva separaatorivee lahusti sisalduse analüüsi tulemused iga masina kohta. Kui tootja poolses seadme juhendmaterjalis on info olemas või on teada sellekohane eksperthinnang, siis võib neid andmeid kasutada (viidata algallikale).</t>
    </r>
  </si>
  <si>
    <r>
      <t>Märkus 19:</t>
    </r>
    <r>
      <rPr>
        <sz val="12"/>
        <rFont val="Arial"/>
        <family val="0"/>
      </rPr>
      <t xml:space="preserve">
Selgitamaks välja, kui palju separaatorivett igas masinas tekib, on soovitatav viia läbi ühe nädala pikkune katsetus. Selleks tuleb nädala alguses tühjendada masina separaatorivee mahuti ning lasta separaatoriveel nädala jooksul sinna koguneda, kasutades masinat tavapärasel viisil. Nädala lõpus mõõta ära tekkinud separaatorivee kogus gradueeritud silindris või muus mahutis, mille ruumala on teada. Separeeritud vee keskmise koguse arvutamiseks 1 kg puhastatud toodete kohta tuleb teada nädala jooksul puhastatud ja kuivatatud toodete kogust iga masina kohta eraldi, mille kohta peetakse arvestust töölehel "3a. Nädala kokkuvõte".</t>
    </r>
  </si>
  <si>
    <t>Märkus 30</t>
  </si>
  <si>
    <t>Märkus 31</t>
  </si>
  <si>
    <t>Märkus 32</t>
  </si>
  <si>
    <t>Märkus 33</t>
  </si>
  <si>
    <t>AKTIIVSÖEFILTRI KÕRVALDAMINE</t>
  </si>
  <si>
    <t>See tööleht võtab arvesse aktiivsöefiltris sisalduva lahusti koguse 12-kuulise perioodi jooksul.</t>
  </si>
  <si>
    <t>Kas pesumasinas on aktiivsöefilter? Märkida kasti "JAH" või "EI".</t>
  </si>
  <si>
    <t>Kui aktiivsöefiltrit regenereeritakse kohapeal, siis märkida sobiva masina juurde "JAH":</t>
  </si>
  <si>
    <t>Kui aktiivsöefiltrit ei regenereerita kohapeal, vaid asendatakse perioodiliselt uuega, siis märkida sobiva masina juurde "JAH":</t>
  </si>
  <si>
    <t>Kas 12-kuulise perioodi jooksul on mõnes masinas välja vahetatud aktiivsöefiltrit?</t>
  </si>
  <si>
    <t>Kui üheski masinas ei ole kasutusel aktiivsöefiltrit, siis jätta järgnevad tabelid tähelepanuta.
Kui ühes või mitmes masinas on aktiivsöefilter kasutusel, siis täita järgmine tabel sobiva masina kohta.</t>
  </si>
  <si>
    <t>Kui viimasele küsimusele vastati "JAH", siis täita edasi järgmist tabelit.
Kui vastati "EI", siis jätta järgmine tabel tähelepanuta.</t>
  </si>
  <si>
    <t>Kuidas on aktiivsöe jäätmed kõrvaldatud?</t>
  </si>
  <si>
    <t>Väljavahetatava aktiivsöe kaal (kg)</t>
  </si>
  <si>
    <t>Lahusti sisaldus aktiivsöed (massi%)</t>
  </si>
  <si>
    <t>Koos aktiivsöega ära antud lahusti kogus (kg)</t>
  </si>
  <si>
    <t>Täpsustada, kui oli "Muu viis":</t>
  </si>
  <si>
    <t>Muu viis:</t>
  </si>
  <si>
    <t>Pesumasinate hooldusfirma viis ära:</t>
  </si>
  <si>
    <t>Koos teiste lahustite jäätmetega ohtlike jäätmete käitlejale:</t>
  </si>
  <si>
    <r>
      <t xml:space="preserve">Märkida "JAH" ainult ühte kasti ja </t>
    </r>
    <r>
      <rPr>
        <u val="single"/>
        <sz val="12"/>
        <rFont val="Arial"/>
        <family val="2"/>
      </rPr>
      <t>jätta teised kastid tühjaks.</t>
    </r>
  </si>
  <si>
    <t>olenemata sellest, kas arvestust peetakse elektrooniliselt või paberil.</t>
  </si>
  <si>
    <r>
      <t xml:space="preserve">Märkus 13:
</t>
    </r>
    <r>
      <rPr>
        <sz val="12"/>
        <rFont val="Arial"/>
        <family val="0"/>
      </rPr>
      <t>Lahustit sisaldavate jäätmete analüüsimiseks proovide võtmisel on oluline, et proov esindaks täpselt trumli sisu. See on keemilise puhastuse valdkonnas oluline, kuna tavaliselt on jäätmetrumli põhjas PER, peal vesi ning mustus ja kiud nende kahe kihi vahel.
Esinduslikke proove saab võtta nn trumlivargaks nimetatava proovivõturiistaga, mis koosneb kitsast ja jäigast seest õõnsast torust läbimõõduga 6–16 mm, mis on mõlemast otsast lahtine ning mõnevõrra pikem kui jäätmetrumli sügavus.
Tavaline protseduur, mida saab kasutada esindusliku proovi võtmiseks kirjeldatud proovivõturiista abil, on järgmine:
  - sisestage proovivõturiist aeglaselt trumlisse, laske sel täituda proovimaterjaliga, kuni proovivõturiist puutub vastu trumli põhja;
  - sulgege lahtine ots toru ülemises otsas, kattes selle kinnastatud pöidla või kummiotsikuga, ning eemaldage aeglaselt proovivõtutoru;
  - väljutage ettevaatlikult proov asjakohasesse proovivõtunõusse (umbes veerandliitrine klaas- või plastpudel, mis on tihedalt suletav – neid saab tavaliselt analüüsi tegevalt laborilt).
Kui lahustijäätmed sisaldavad palju tahkeid osakesi ja on püdelad, võib asjakohasem olla kasutada klapiga proovivõtuseadet või süstalt.
NB! Lahusti sisalduse määramiseks jäätmetes võib kasutada ka eksperthinnangut või parima võimaliku tehnika dokumentides esitatud väärtust, kui see on Te kasutate samaväärset tehnoloogiat, mille alusel on vastav hinnang tehtud. Kindlasti tuleb viidata ka algallikale, kust kasutatav väärtus on saadud.</t>
    </r>
  </si>
  <si>
    <t>Hinnata, kui palju vett separeeriti (liitrites) 12-kuulise perioodi jooksul. Selleks võtta igast masinast separaatorivee proov, et analüüsida selles sisalduvat lahusti kogust või kasutada eksperthinnangut (viidata allikale).</t>
  </si>
  <si>
    <r>
      <t xml:space="preserve">Märkus 32:
</t>
    </r>
    <r>
      <rPr>
        <sz val="12"/>
        <rFont val="Arial"/>
        <family val="2"/>
      </rPr>
      <t>Käitises, kus kohapeal puudub aktiivsöefiltri regenereerimise võimalus, tuleb kasutatud adsorberit regulaarselt välja vahetada uue vastu. Üldjuhul teostab adsorberi vahetust pesumasina hooldusega tegelev ettevõte.
Adsorberid, mida regenereeritakse kohapeal, kaotavad aja jooksul oma tööefektiivsuse ning need tuleb uute vastu välja vahetada.
See võib kehtida ka adsorberite kohta, mida kasutatakse vedelfaasis olevast lahustist värvi eemaldamiseks.</t>
    </r>
  </si>
  <si>
    <r>
      <t>Märkus 33:</t>
    </r>
    <r>
      <rPr>
        <sz val="12"/>
        <rFont val="Arial"/>
        <family val="0"/>
      </rPr>
      <t xml:space="preserve">
Selle jaoks tuleb anda kas eksperthinnang, kui palju lahustit sisaldab välja vahetatav aktiivsöefiltri kassett, tutvuda filtri tehnilise dokumentatsiooniga, kus selline info võib olemas olla või uurida maaletooja/edasimüüja/ tootja käest, millises koguses on aktiivsüsi võimeline adsorbeerima lahustit.
Võimalik arvutusviis: [aktiivsöe kaal väljavahetamise hetkel (kg) – aktiivsöe kaal enne kasutamist (kg) ] / aktiivsöe kaal väljavahetamise hetkel (kg) * 100</t>
    </r>
  </si>
  <si>
    <r>
      <t>Märkus 30:</t>
    </r>
    <r>
      <rPr>
        <sz val="12"/>
        <rFont val="Arial"/>
        <family val="0"/>
      </rPr>
      <t xml:space="preserve"> 
Aktiivsöefiltrit kasutatakse lahusti eraldamiseks pesumasinas ringlevast õhuvoolust, samuti vee separaatoris või vedelfaasis olevast lahustist värvi eemaldamiseks.</t>
    </r>
  </si>
  <si>
    <r>
      <t xml:space="preserve">Märkus 31: </t>
    </r>
    <r>
      <rPr>
        <sz val="12"/>
        <rFont val="Arial"/>
        <family val="0"/>
      </rPr>
      <t xml:space="preserve">
Aktiivsöefilter võib olla varustatud võimalusega regenereerida seda kohapeal auru või elektrilise soojus¬kiirguriga ning korduskasutada saadud lahustit pesumasinas. Kui selline võimalus puudub, siis tuleb adsorberit vahetata perioodiliselt, nt kord aastas. Tavaliselt vee separaatoris kasutusel oleval adsorberil selline võimalus puudub.</t>
    </r>
  </si>
  <si>
    <t>LOÜsid SISALDAVAD PLEKIEEMALDID</t>
  </si>
  <si>
    <t>Mõned plekieemalduskemikaalid sisaldavad lenduvaid orgaanilisi ühendeid (LOÜ) ning peavad seetõttu olema võetud arvesse summaarses lahusti kasutamise arvestuses.</t>
  </si>
  <si>
    <t>LOÜsid SISALDAVATE PLEKIEEMALDUSKEMIKAALIDE OSTUANDMED</t>
  </si>
  <si>
    <t>Plekieemaldus-kemikaali nimetus</t>
  </si>
  <si>
    <t>Müüja nimi</t>
  </si>
  <si>
    <t>LOÜ summaarne kogus (kg)</t>
  </si>
  <si>
    <t>Ostetud kogus (liitrit)</t>
  </si>
  <si>
    <t>Ostuarve nr</t>
  </si>
  <si>
    <t>LOÜ nimetus(ed) (kui on esitatud)</t>
  </si>
  <si>
    <t>LOÜ sisaldus (g/liitris)</t>
  </si>
  <si>
    <t>Kas toode sisaldab LOÜsid?</t>
  </si>
  <si>
    <t>Ostukuupäev</t>
  </si>
  <si>
    <t>Summaarne lahusti sisaldus ostetud plekieemalduskemikaalides (12 kuu jooksul) (kg)</t>
  </si>
  <si>
    <t>Märkus 34</t>
  </si>
  <si>
    <t>Märkus 35</t>
  </si>
  <si>
    <t>Märkus 36</t>
  </si>
  <si>
    <t>Märkus 37</t>
  </si>
  <si>
    <r>
      <t xml:space="preserve">MÄRKUSED TÖÖLEHEL nr 7 </t>
    </r>
    <r>
      <rPr>
        <b/>
        <i/>
        <sz val="12"/>
        <rFont val="Arial"/>
        <family val="2"/>
      </rPr>
      <t>"Aktiivsöefilter"</t>
    </r>
  </si>
  <si>
    <r>
      <t>MÄRKUSED TÖÖLEHEL nr 8</t>
    </r>
    <r>
      <rPr>
        <b/>
        <i/>
        <sz val="12"/>
        <rFont val="Arial"/>
        <family val="0"/>
      </rPr>
      <t xml:space="preserve"> "Plekieemalduskemikaalid"</t>
    </r>
  </si>
  <si>
    <r>
      <t>Märkus 35:</t>
    </r>
    <r>
      <rPr>
        <sz val="12"/>
        <rFont val="Arial"/>
        <family val="0"/>
      </rPr>
      <t xml:space="preserve">  
Kui plekieemalduskemikaal ei sisalda LOÜsid, siis võib antud real edasiste veergude täitmist eirata.</t>
    </r>
  </si>
  <si>
    <r>
      <t>Märkus 36:</t>
    </r>
    <r>
      <rPr>
        <sz val="12"/>
        <rFont val="Arial"/>
        <family val="0"/>
      </rPr>
      <t xml:space="preserve">  
Kirjutada lahtrisse toote ohutuskaardil olev LOÜ nimetus. Kui viimane ei ole ohutuskaardilt leitav, siis teha lahtrisse sellekohane märge.</t>
    </r>
  </si>
  <si>
    <r>
      <t>Märkus 37:</t>
    </r>
    <r>
      <rPr>
        <sz val="12"/>
        <rFont val="Arial"/>
        <family val="0"/>
      </rPr>
      <t xml:space="preserve">  
Esitada LOÜde sisaldus grammides liitri kohta. LOÜde sisaldus peaks olema leitav kemikaali ohutuskaardilt (MSDS). LOÜde definitsioon on leitav juhendmaterjali „Parima praktika juhendmaterjal keemilistele puhastustele“ peatükist 1.1, mis on leitav Keskkonnaagentuuri kodulehelt (www.keskkonnaagentuur.ee).</t>
    </r>
  </si>
  <si>
    <r>
      <t>Märkus 34:</t>
    </r>
    <r>
      <rPr>
        <sz val="12"/>
        <rFont val="Arial"/>
        <family val="0"/>
      </rPr>
      <t xml:space="preserve"> 
Plekieemalduskemikaalid on kemikaalid, mille abil eemaldatakse toote pealt käsitsi plekke. Mitte kõik plekieemalduskemikaalid ei sisalda LOÜsid. Vaadata kemikaali ohutuskaardilt (MSDS), kas kemikaal sisaldab LOÜsid. Kui tekib kahtlus, kas tegemist on LOÜga, siis LOÜ definitsioon on leitav juhendmaterjali "Parima praktika juhendmaterjal keemilistele puhastustele" peatükist 1.1, mis on leitav Keskkonnaagentuuri kodulehelt (www.keskkonnaagentuur.ee).</t>
    </r>
  </si>
  <si>
    <t>12 KUU KOKKUVÕTE</t>
  </si>
  <si>
    <t>Lahusti laoseis</t>
  </si>
  <si>
    <t>Lahusti kasutamine</t>
  </si>
  <si>
    <t>Puhastatud tooted</t>
  </si>
  <si>
    <t>Lahustite väljundid</t>
  </si>
  <si>
    <t>Sellel töölehel arvutatakse väärtused välja automaatselt eelnevatele töölehtedele sisestatud andmete põhjal.</t>
  </si>
  <si>
    <t>Summaarne lahusti kogus masina(te)s (kg)</t>
  </si>
  <si>
    <r>
      <t>S</t>
    </r>
    <r>
      <rPr>
        <b/>
        <vertAlign val="subscript"/>
        <sz val="12"/>
        <color indexed="10"/>
        <rFont val="Arial"/>
        <family val="2"/>
      </rPr>
      <t>1</t>
    </r>
  </si>
  <si>
    <t>Võrdlemiseks:</t>
  </si>
  <si>
    <r>
      <t xml:space="preserve">Kasutatud lahusti kogus (kg)
</t>
    </r>
    <r>
      <rPr>
        <sz val="10"/>
        <rFont val="Arial"/>
        <family val="2"/>
      </rPr>
      <t>(põhineb keemilise puhastuse masinatesse lisatud ja plekieemalduskemikaalides sisalduval lahusti kogusel)</t>
    </r>
  </si>
  <si>
    <t>12-kuulise perioodi jooksul puhastatud toodete kogus kokku (kg)</t>
  </si>
  <si>
    <r>
      <t xml:space="preserve">Kasutatud lahusti kogus (kg)
</t>
    </r>
    <r>
      <rPr>
        <sz val="8"/>
        <rFont val="Arial"/>
        <family val="2"/>
      </rPr>
      <t xml:space="preserve">(põhineb ostetud lahustite ja laoseisu muutuste kogustel)
[võrdlemiseks </t>
    </r>
    <r>
      <rPr>
        <b/>
        <sz val="8"/>
        <color indexed="10"/>
        <rFont val="Arial"/>
        <family val="2"/>
      </rPr>
      <t>S</t>
    </r>
    <r>
      <rPr>
        <b/>
        <vertAlign val="subscript"/>
        <sz val="8"/>
        <color indexed="10"/>
        <rFont val="Arial"/>
        <family val="2"/>
      </rPr>
      <t>1</t>
    </r>
    <r>
      <rPr>
        <sz val="8"/>
        <rFont val="Arial"/>
        <family val="2"/>
      </rPr>
      <t xml:space="preserve"> kogusega]</t>
    </r>
  </si>
  <si>
    <r>
      <t>O</t>
    </r>
    <r>
      <rPr>
        <b/>
        <vertAlign val="subscript"/>
        <sz val="12"/>
        <color indexed="10"/>
        <rFont val="Arial"/>
        <family val="2"/>
      </rPr>
      <t>6</t>
    </r>
    <r>
      <rPr>
        <b/>
        <sz val="12"/>
        <color indexed="10"/>
        <rFont val="Arial"/>
        <family val="2"/>
      </rPr>
      <t xml:space="preserve">     </t>
    </r>
  </si>
  <si>
    <r>
      <t xml:space="preserve">Lahusti kogus, mis on vee separaatori kaudu juhitud kanalisatsiooni (kg)
</t>
    </r>
    <r>
      <rPr>
        <b/>
        <sz val="12"/>
        <color indexed="10"/>
        <rFont val="Arial"/>
        <family val="2"/>
      </rPr>
      <t>O</t>
    </r>
    <r>
      <rPr>
        <b/>
        <vertAlign val="subscript"/>
        <sz val="12"/>
        <color indexed="10"/>
        <rFont val="Arial"/>
        <family val="2"/>
      </rPr>
      <t>2</t>
    </r>
  </si>
  <si>
    <r>
      <t xml:space="preserve">Lahustite jäätmed üle antud ohtlike jäätmete käitlejale (kg)
</t>
    </r>
    <r>
      <rPr>
        <b/>
        <sz val="12"/>
        <color indexed="10"/>
        <rFont val="Arial"/>
        <family val="2"/>
      </rPr>
      <t>O</t>
    </r>
    <r>
      <rPr>
        <b/>
        <vertAlign val="subscript"/>
        <sz val="12"/>
        <color indexed="10"/>
        <rFont val="Arial"/>
        <family val="2"/>
      </rPr>
      <t>6</t>
    </r>
    <r>
      <rPr>
        <b/>
        <sz val="12"/>
        <color indexed="10"/>
        <rFont val="Arial"/>
        <family val="2"/>
      </rPr>
      <t>a</t>
    </r>
  </si>
  <si>
    <r>
      <rPr>
        <b/>
        <sz val="11"/>
        <rFont val="Arial"/>
        <family val="2"/>
      </rPr>
      <t>Lahusti kogus separaatorivees, mida on käideldud ohtliku jäätmena ning antud üle ohtlike jäätmete käitlejale (kg)</t>
    </r>
    <r>
      <rPr>
        <b/>
        <sz val="12"/>
        <rFont val="Arial"/>
        <family val="2"/>
      </rPr>
      <t xml:space="preserve">
</t>
    </r>
    <r>
      <rPr>
        <b/>
        <sz val="12"/>
        <color indexed="10"/>
        <rFont val="Arial"/>
        <family val="2"/>
      </rPr>
      <t>O</t>
    </r>
    <r>
      <rPr>
        <b/>
        <vertAlign val="subscript"/>
        <sz val="12"/>
        <color indexed="10"/>
        <rFont val="Arial"/>
        <family val="2"/>
      </rPr>
      <t>6</t>
    </r>
    <r>
      <rPr>
        <b/>
        <sz val="12"/>
        <color indexed="10"/>
        <rFont val="Arial"/>
        <family val="2"/>
      </rPr>
      <t>b</t>
    </r>
  </si>
  <si>
    <t>TEGELIK HEITKOGUS</t>
  </si>
  <si>
    <t>Tulemus:</t>
  </si>
  <si>
    <r>
      <t>Heitkoguse (O</t>
    </r>
    <r>
      <rPr>
        <b/>
        <vertAlign val="subscript"/>
        <sz val="12"/>
        <rFont val="Arial"/>
        <family val="2"/>
      </rPr>
      <t>1</t>
    </r>
    <r>
      <rPr>
        <b/>
        <sz val="12"/>
        <rFont val="Arial"/>
        <family val="0"/>
      </rPr>
      <t xml:space="preserve"> + O</t>
    </r>
    <r>
      <rPr>
        <b/>
        <vertAlign val="subscript"/>
        <sz val="12"/>
        <rFont val="Arial"/>
        <family val="2"/>
      </rPr>
      <t>4</t>
    </r>
    <r>
      <rPr>
        <b/>
        <sz val="12"/>
        <rFont val="Arial"/>
        <family val="0"/>
      </rPr>
      <t xml:space="preserve"> + O</t>
    </r>
    <r>
      <rPr>
        <b/>
        <vertAlign val="subscript"/>
        <sz val="12"/>
        <rFont val="Arial"/>
        <family val="2"/>
      </rPr>
      <t>2</t>
    </r>
    <r>
      <rPr>
        <b/>
        <sz val="12"/>
        <rFont val="Arial"/>
        <family val="0"/>
      </rPr>
      <t>) arvutamine:</t>
    </r>
  </si>
  <si>
    <r>
      <t>Heitkogus = ([</t>
    </r>
    <r>
      <rPr>
        <b/>
        <sz val="12"/>
        <color indexed="10"/>
        <rFont val="Arial"/>
        <family val="2"/>
      </rPr>
      <t>S</t>
    </r>
    <r>
      <rPr>
        <b/>
        <vertAlign val="subscript"/>
        <sz val="12"/>
        <color indexed="10"/>
        <rFont val="Arial"/>
        <family val="2"/>
      </rPr>
      <t>1</t>
    </r>
    <r>
      <rPr>
        <sz val="12"/>
        <rFont val="Arial"/>
        <family val="0"/>
      </rPr>
      <t xml:space="preserve"> - (</t>
    </r>
    <r>
      <rPr>
        <b/>
        <sz val="12"/>
        <color indexed="10"/>
        <rFont val="Arial"/>
        <family val="2"/>
      </rPr>
      <t>O</t>
    </r>
    <r>
      <rPr>
        <b/>
        <vertAlign val="subscript"/>
        <sz val="12"/>
        <color indexed="10"/>
        <rFont val="Arial"/>
        <family val="2"/>
      </rPr>
      <t>6</t>
    </r>
    <r>
      <rPr>
        <sz val="12"/>
        <rFont val="Arial"/>
        <family val="0"/>
      </rPr>
      <t xml:space="preserve"> + masina(te)sse jääv lahusti kogus kg)] * 1000 g/kg) /
                      / aasta jooksul puhastatud toodete kaal kg</t>
    </r>
  </si>
  <si>
    <t>Heitkoguse piirväärtus on 20 g eraldunud LOÜsid / 1 kg puhastatud ja kuivatatud toote kohta, seega:</t>
  </si>
  <si>
    <t>grammi LOÜsid ühe kilogrammi puhastatud ja kuivatatud toote kohta</t>
  </si>
</sst>
</file>

<file path=xl/styles.xml><?xml version="1.0" encoding="utf-8"?>
<styleSheet xmlns="http://schemas.openxmlformats.org/spreadsheetml/2006/main">
  <numFmts count="5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kr&quot;;\-#,##0\ &quot;kr&quot;"/>
    <numFmt numFmtId="165" formatCode="#,##0\ &quot;kr&quot;;[Red]\-#,##0\ &quot;kr&quot;"/>
    <numFmt numFmtId="166" formatCode="#,##0.00\ &quot;kr&quot;;\-#,##0.00\ &quot;kr&quot;"/>
    <numFmt numFmtId="167" formatCode="#,##0.00\ &quot;kr&quot;;[Red]\-#,##0.00\ &quot;kr&quot;"/>
    <numFmt numFmtId="168" formatCode="_-* #,##0\ &quot;kr&quot;_-;\-* #,##0\ &quot;kr&quot;_-;_-* &quot;-&quot;\ &quot;kr&quot;_-;_-@_-"/>
    <numFmt numFmtId="169" formatCode="_-* #,##0\ _k_r_-;\-* #,##0\ _k_r_-;_-* &quot;-&quot;\ _k_r_-;_-@_-"/>
    <numFmt numFmtId="170" formatCode="_-* #,##0.00\ &quot;kr&quot;_-;\-* #,##0.00\ &quot;kr&quot;_-;_-* &quot;-&quot;??\ &quot;kr&quot;_-;_-@_-"/>
    <numFmt numFmtId="171" formatCode="_-* #,##0.00\ _k_r_-;\-* #,##0.00\ _k_r_-;_-* &quot;-&quot;??\ _k_r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IR£&quot;#,##0;\-&quot;IR£&quot;#,##0"/>
    <numFmt numFmtId="181" formatCode="&quot;IR£&quot;#,##0;[Red]\-&quot;IR£&quot;#,##0"/>
    <numFmt numFmtId="182" formatCode="&quot;IR£&quot;#,##0.00;\-&quot;IR£&quot;#,##0.00"/>
    <numFmt numFmtId="183" formatCode="&quot;IR£&quot;#,##0.00;[Red]\-&quot;IR£&quot;#,##0.00"/>
    <numFmt numFmtId="184" formatCode="_-&quot;IR£&quot;* #,##0_-;\-&quot;IR£&quot;* #,##0_-;_-&quot;IR£&quot;* &quot;-&quot;_-;_-@_-"/>
    <numFmt numFmtId="185" formatCode="_-&quot;IR£&quot;* #,##0.00_-;\-&quot;IR£&quot;* #,##0.00_-;_-&quot;IR£&quot;* &quot;-&quot;??_-;_-@_-"/>
    <numFmt numFmtId="186" formatCode="&quot;$&quot;#,##0_);\(&quot;$&quot;#,##0\)"/>
    <numFmt numFmtId="187" formatCode="&quot;$&quot;#,##0_);[Red]\(&quot;$&quot;#,##0\)"/>
    <numFmt numFmtId="188" formatCode="&quot;$&quot;#,##0.00_);\(&quot;$&quot;#,##0.00\)"/>
    <numFmt numFmtId="189" formatCode="&quot;$&quot;#,##0.00_);[Red]\(&quot;$&quot;#,##0.00\)"/>
    <numFmt numFmtId="190" formatCode="_(&quot;$&quot;* #,##0_);_(&quot;$&quot;* \(#,##0\);_(&quot;$&quot;* &quot;-&quot;_);_(@_)"/>
    <numFmt numFmtId="191" formatCode="_(* #,##0_);_(* \(#,##0\);_(* &quot;-&quot;_);_(@_)"/>
    <numFmt numFmtId="192" formatCode="_(&quot;$&quot;* #,##0.00_);_(&quot;$&quot;* \(#,##0.00\);_(&quot;$&quot;* &quot;-&quot;??_);_(@_)"/>
    <numFmt numFmtId="193" formatCode="_(* #,##0.00_);_(* \(#,##0.00\);_(* &quot;-&quot;??_);_(@_)"/>
    <numFmt numFmtId="194" formatCode="&quot;Yes&quot;;&quot;Yes&quot;;&quot;No&quot;"/>
    <numFmt numFmtId="195" formatCode="&quot;True&quot;;&quot;True&quot;;&quot;False&quot;"/>
    <numFmt numFmtId="196" formatCode="&quot;On&quot;;&quot;On&quot;;&quot;Off&quot;"/>
    <numFmt numFmtId="197" formatCode="0.0"/>
    <numFmt numFmtId="198" formatCode="mmmm\ d\,\ yyyy"/>
    <numFmt numFmtId="199" formatCode="#,##0.0"/>
    <numFmt numFmtId="200" formatCode="#,##0.000"/>
    <numFmt numFmtId="201" formatCode="0.0%"/>
    <numFmt numFmtId="202" formatCode="#,##0.0000"/>
    <numFmt numFmtId="203" formatCode="#,##0.00000"/>
    <numFmt numFmtId="204" formatCode="#,##0.000000"/>
    <numFmt numFmtId="205" formatCode="#,##0.0000000"/>
    <numFmt numFmtId="206" formatCode="#,##0.00000000"/>
    <numFmt numFmtId="207" formatCode="#,##0.000000000"/>
    <numFmt numFmtId="208" formatCode="0.000"/>
    <numFmt numFmtId="209" formatCode="&quot;Jah&quot;;&quot;Jah&quot;;&quot;Ei&quot;"/>
    <numFmt numFmtId="210" formatCode="&quot;Tõene&quot;;&quot;Tõene&quot;;&quot;Väär&quot;"/>
    <numFmt numFmtId="211" formatCode="&quot;Sees&quot;;&quot;Sees&quot;;&quot;Väljas&quot;"/>
    <numFmt numFmtId="212" formatCode="[$€-2]\ #,##0.00_);[Red]\([$€-2]\ #,##0.00\)"/>
  </numFmts>
  <fonts count="74">
    <font>
      <sz val="10"/>
      <name val="Arial"/>
      <family val="0"/>
    </font>
    <font>
      <b/>
      <sz val="10"/>
      <name val="Arial"/>
      <family val="2"/>
    </font>
    <font>
      <i/>
      <sz val="10"/>
      <name val="Arial"/>
      <family val="2"/>
    </font>
    <font>
      <sz val="8"/>
      <name val="Tahoma"/>
      <family val="2"/>
    </font>
    <font>
      <u val="single"/>
      <sz val="10"/>
      <color indexed="12"/>
      <name val="Arial"/>
      <family val="0"/>
    </font>
    <font>
      <b/>
      <sz val="14"/>
      <name val="Arial"/>
      <family val="2"/>
    </font>
    <font>
      <b/>
      <sz val="12"/>
      <color indexed="10"/>
      <name val="Arial"/>
      <family val="2"/>
    </font>
    <font>
      <b/>
      <u val="single"/>
      <sz val="12"/>
      <color indexed="10"/>
      <name val="Arial"/>
      <family val="2"/>
    </font>
    <font>
      <b/>
      <i/>
      <sz val="12"/>
      <name val="Arial"/>
      <family val="0"/>
    </font>
    <font>
      <b/>
      <sz val="12"/>
      <name val="Arial"/>
      <family val="0"/>
    </font>
    <font>
      <sz val="12"/>
      <name val="Arial"/>
      <family val="0"/>
    </font>
    <font>
      <u val="single"/>
      <sz val="10"/>
      <color indexed="36"/>
      <name val="Arial"/>
      <family val="0"/>
    </font>
    <font>
      <i/>
      <sz val="12"/>
      <name val="Arial"/>
      <family val="0"/>
    </font>
    <font>
      <sz val="12"/>
      <color indexed="47"/>
      <name val="Arial"/>
      <family val="0"/>
    </font>
    <font>
      <i/>
      <sz val="18"/>
      <name val="Arial"/>
      <family val="0"/>
    </font>
    <font>
      <sz val="9"/>
      <name val="Arial"/>
      <family val="2"/>
    </font>
    <font>
      <b/>
      <sz val="9"/>
      <name val="Arial"/>
      <family val="2"/>
    </font>
    <font>
      <b/>
      <u val="single"/>
      <sz val="9"/>
      <color indexed="12"/>
      <name val="Arial"/>
      <family val="2"/>
    </font>
    <font>
      <b/>
      <i/>
      <sz val="10"/>
      <name val="Arial"/>
      <family val="2"/>
    </font>
    <font>
      <b/>
      <sz val="10"/>
      <color indexed="16"/>
      <name val="Arial"/>
      <family val="2"/>
    </font>
    <font>
      <sz val="10"/>
      <color indexed="16"/>
      <name val="Arial"/>
      <family val="2"/>
    </font>
    <font>
      <b/>
      <sz val="11"/>
      <name val="Arial"/>
      <family val="2"/>
    </font>
    <font>
      <u val="single"/>
      <sz val="10"/>
      <color indexed="30"/>
      <name val="Arial"/>
      <family val="2"/>
    </font>
    <font>
      <b/>
      <sz val="10"/>
      <color indexed="10"/>
      <name val="Arial"/>
      <family val="2"/>
    </font>
    <font>
      <sz val="12.5"/>
      <name val="Arial"/>
      <family val="2"/>
    </font>
    <font>
      <u val="single"/>
      <sz val="12"/>
      <name val="Arial"/>
      <family val="2"/>
    </font>
    <font>
      <b/>
      <sz val="14"/>
      <color indexed="10"/>
      <name val="Arial"/>
      <family val="2"/>
    </font>
    <font>
      <b/>
      <u val="single"/>
      <sz val="10"/>
      <color indexed="12"/>
      <name val="Arial"/>
      <family val="2"/>
    </font>
    <font>
      <sz val="10"/>
      <color indexed="10"/>
      <name val="Arial"/>
      <family val="2"/>
    </font>
    <font>
      <b/>
      <u val="single"/>
      <sz val="12"/>
      <name val="Arial"/>
      <family val="2"/>
    </font>
    <font>
      <b/>
      <u val="single"/>
      <sz val="11"/>
      <name val="Arial"/>
      <family val="2"/>
    </font>
    <font>
      <u val="single"/>
      <sz val="10"/>
      <name val="Arial"/>
      <family val="2"/>
    </font>
    <font>
      <b/>
      <vertAlign val="subscript"/>
      <sz val="12"/>
      <color indexed="10"/>
      <name val="Arial"/>
      <family val="2"/>
    </font>
    <font>
      <sz val="8"/>
      <name val="Arial"/>
      <family val="2"/>
    </font>
    <font>
      <b/>
      <sz val="8"/>
      <color indexed="10"/>
      <name val="Arial"/>
      <family val="2"/>
    </font>
    <font>
      <b/>
      <vertAlign val="subscript"/>
      <sz val="8"/>
      <color indexed="10"/>
      <name val="Arial"/>
      <family val="2"/>
    </font>
    <font>
      <b/>
      <vertAlign val="subscript"/>
      <sz val="12"/>
      <name val="Arial"/>
      <family val="2"/>
    </font>
    <font>
      <b/>
      <sz val="11"/>
      <color indexed="10"/>
      <name val="Arial"/>
      <family val="2"/>
    </font>
    <font>
      <sz val="11"/>
      <name val="Arial"/>
      <family val="2"/>
    </font>
    <font>
      <sz val="8"/>
      <color indexed="8"/>
      <name val="Arial"/>
      <family val="2"/>
    </font>
    <font>
      <sz val="8"/>
      <color indexed="9"/>
      <name val="Arial"/>
      <family val="2"/>
    </font>
    <font>
      <b/>
      <sz val="8"/>
      <color indexed="52"/>
      <name val="Arial"/>
      <family val="2"/>
    </font>
    <font>
      <sz val="8"/>
      <color indexed="14"/>
      <name val="Arial"/>
      <family val="2"/>
    </font>
    <font>
      <sz val="8"/>
      <color indexed="17"/>
      <name val="Arial"/>
      <family val="2"/>
    </font>
    <font>
      <sz val="8"/>
      <color indexed="10"/>
      <name val="Arial"/>
      <family val="2"/>
    </font>
    <font>
      <b/>
      <sz val="8"/>
      <color indexed="8"/>
      <name val="Arial"/>
      <family val="2"/>
    </font>
    <font>
      <b/>
      <sz val="8"/>
      <color indexed="9"/>
      <name val="Arial"/>
      <family val="2"/>
    </font>
    <font>
      <sz val="8"/>
      <color indexed="52"/>
      <name val="Arial"/>
      <family val="2"/>
    </font>
    <font>
      <sz val="8"/>
      <color indexed="6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i/>
      <sz val="8"/>
      <color indexed="23"/>
      <name val="Arial"/>
      <family val="2"/>
    </font>
    <font>
      <sz val="8"/>
      <color indexed="62"/>
      <name val="Arial"/>
      <family val="2"/>
    </font>
    <font>
      <b/>
      <sz val="8"/>
      <color indexed="63"/>
      <name val="Arial"/>
      <family val="2"/>
    </font>
    <font>
      <sz val="10"/>
      <color indexed="8"/>
      <name val="Arial"/>
      <family val="2"/>
    </font>
    <font>
      <sz val="8"/>
      <color theme="1"/>
      <name val="Arial"/>
      <family val="2"/>
    </font>
    <font>
      <sz val="8"/>
      <color theme="0"/>
      <name val="Arial"/>
      <family val="2"/>
    </font>
    <font>
      <b/>
      <sz val="8"/>
      <color rgb="FFFA7D00"/>
      <name val="Arial"/>
      <family val="2"/>
    </font>
    <font>
      <sz val="8"/>
      <color rgb="FF9C0006"/>
      <name val="Arial"/>
      <family val="2"/>
    </font>
    <font>
      <sz val="8"/>
      <color rgb="FF006100"/>
      <name val="Arial"/>
      <family val="2"/>
    </font>
    <font>
      <sz val="8"/>
      <color rgb="FFFF0000"/>
      <name val="Arial"/>
      <family val="2"/>
    </font>
    <font>
      <b/>
      <sz val="8"/>
      <color theme="1"/>
      <name val="Arial"/>
      <family val="2"/>
    </font>
    <font>
      <b/>
      <sz val="8"/>
      <color theme="0"/>
      <name val="Arial"/>
      <family val="2"/>
    </font>
    <font>
      <sz val="8"/>
      <color rgb="FFFA7D00"/>
      <name val="Arial"/>
      <family val="2"/>
    </font>
    <font>
      <sz val="8"/>
      <color rgb="FF9C6500"/>
      <name val="Arial"/>
      <family val="2"/>
    </font>
    <font>
      <sz val="18"/>
      <color theme="3"/>
      <name val="Calibri Light"/>
      <family val="2"/>
    </font>
    <font>
      <b/>
      <sz val="15"/>
      <color theme="3"/>
      <name val="Arial"/>
      <family val="2"/>
    </font>
    <font>
      <b/>
      <sz val="13"/>
      <color theme="3"/>
      <name val="Arial"/>
      <family val="2"/>
    </font>
    <font>
      <b/>
      <sz val="11"/>
      <color theme="3"/>
      <name val="Arial"/>
      <family val="2"/>
    </font>
    <font>
      <i/>
      <sz val="8"/>
      <color rgb="FF7F7F7F"/>
      <name val="Arial"/>
      <family val="2"/>
    </font>
    <font>
      <sz val="8"/>
      <color rgb="FF3F3F76"/>
      <name val="Arial"/>
      <family val="2"/>
    </font>
    <font>
      <b/>
      <sz val="8"/>
      <color rgb="FF3F3F3F"/>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A5A5A5"/>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43"/>
        <bgColor indexed="64"/>
      </patternFill>
    </fill>
    <fill>
      <patternFill patternType="solid">
        <fgColor indexed="9"/>
        <bgColor indexed="64"/>
      </patternFill>
    </fill>
    <fill>
      <patternFill patternType="solid">
        <fgColor indexed="47"/>
        <bgColor indexed="64"/>
      </patternFill>
    </fill>
    <fill>
      <patternFill patternType="solid">
        <fgColor indexed="41"/>
        <bgColor indexed="64"/>
      </patternFill>
    </fill>
    <fill>
      <patternFill patternType="solid">
        <fgColor theme="0"/>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style="medium"/>
    </border>
    <border>
      <left>
        <color indexed="63"/>
      </left>
      <right style="medium"/>
      <top style="thin"/>
      <bottom style="medium"/>
    </border>
    <border>
      <left style="thin"/>
      <right style="medium"/>
      <top style="thin"/>
      <bottom style="medium"/>
    </border>
    <border>
      <left style="thin"/>
      <right style="thin"/>
      <top>
        <color indexed="63"/>
      </top>
      <bottom style="thin"/>
    </border>
    <border>
      <left>
        <color indexed="63"/>
      </left>
      <right style="medium"/>
      <top>
        <color indexed="63"/>
      </top>
      <bottom style="thin"/>
    </border>
    <border>
      <left style="thin"/>
      <right style="medium"/>
      <top style="thin"/>
      <bottom style="thin"/>
    </border>
    <border>
      <left>
        <color indexed="63"/>
      </left>
      <right style="medium"/>
      <top style="thin"/>
      <bottom style="thin"/>
    </border>
    <border>
      <left style="thin"/>
      <right>
        <color indexed="63"/>
      </right>
      <top style="thin"/>
      <bottom style="thin"/>
    </border>
    <border>
      <left style="medium"/>
      <right style="thin"/>
      <top style="thin"/>
      <bottom style="thin"/>
    </border>
    <border>
      <left style="thin"/>
      <right>
        <color indexed="63"/>
      </right>
      <top style="thin"/>
      <bottom>
        <color indexed="63"/>
      </bottom>
    </border>
    <border>
      <left style="medium"/>
      <right style="thin"/>
      <top style="thin"/>
      <bottom>
        <color indexed="63"/>
      </bottom>
    </border>
    <border>
      <left style="thin"/>
      <right style="medium"/>
      <top style="thin"/>
      <bottom>
        <color indexed="63"/>
      </bottom>
    </border>
    <border>
      <left style="thin"/>
      <right style="thin"/>
      <top style="thin"/>
      <bottom>
        <color indexed="63"/>
      </bottom>
    </border>
    <border>
      <left>
        <color indexed="63"/>
      </left>
      <right>
        <color indexed="63"/>
      </right>
      <top style="thin"/>
      <bottom>
        <color indexed="63"/>
      </bottom>
    </border>
    <border>
      <left style="medium"/>
      <right style="thin"/>
      <top style="medium"/>
      <bottom>
        <color indexed="63"/>
      </bottom>
    </border>
    <border>
      <left style="medium"/>
      <right style="thin"/>
      <top>
        <color indexed="63"/>
      </top>
      <bottom style="medium"/>
    </border>
    <border>
      <left style="thin"/>
      <right style="medium"/>
      <top>
        <color indexed="63"/>
      </top>
      <bottom style="thin"/>
    </border>
    <border>
      <left style="thin"/>
      <right>
        <color indexed="63"/>
      </right>
      <top>
        <color indexed="63"/>
      </top>
      <bottom>
        <color indexed="63"/>
      </bottom>
    </border>
    <border>
      <left>
        <color indexed="63"/>
      </left>
      <right>
        <color indexed="63"/>
      </right>
      <top>
        <color indexed="63"/>
      </top>
      <bottom style="medium"/>
    </border>
    <border>
      <left>
        <color indexed="63"/>
      </left>
      <right>
        <color indexed="63"/>
      </right>
      <top style="medium"/>
      <bottom>
        <color indexed="63"/>
      </bottom>
    </border>
    <border>
      <left>
        <color indexed="63"/>
      </left>
      <right>
        <color indexed="63"/>
      </right>
      <top style="medium"/>
      <bottom style="medium"/>
    </border>
    <border>
      <left style="medium"/>
      <right style="thin"/>
      <top style="medium"/>
      <bottom style="medium"/>
    </border>
    <border>
      <left style="thin"/>
      <right style="medium"/>
      <top style="medium"/>
      <bottom style="medium"/>
    </border>
    <border>
      <left>
        <color indexed="63"/>
      </left>
      <right style="medium"/>
      <top style="medium"/>
      <bottom style="medium"/>
    </border>
    <border>
      <left style="medium"/>
      <right style="medium"/>
      <top style="medium"/>
      <bottom style="medium"/>
    </border>
    <border>
      <left>
        <color indexed="63"/>
      </left>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style="thin"/>
    </border>
    <border>
      <left>
        <color indexed="63"/>
      </left>
      <right style="medium"/>
      <top style="thin"/>
      <bottom>
        <color indexed="63"/>
      </bottom>
    </border>
    <border>
      <left>
        <color indexed="63"/>
      </left>
      <right style="thin"/>
      <top>
        <color indexed="63"/>
      </top>
      <bottom>
        <color indexed="63"/>
      </bottom>
    </border>
    <border>
      <left style="thin"/>
      <right style="thin"/>
      <top style="medium"/>
      <bottom style="thin"/>
    </border>
    <border>
      <left>
        <color indexed="63"/>
      </left>
      <right style="medium"/>
      <top style="medium"/>
      <bottom style="thin"/>
    </border>
    <border>
      <left style="medium"/>
      <right>
        <color indexed="63"/>
      </right>
      <top style="thin"/>
      <bottom style="medium"/>
    </border>
    <border>
      <left style="medium"/>
      <right style="thin"/>
      <top style="thin"/>
      <bottom style="medium"/>
    </border>
    <border>
      <left style="medium"/>
      <right>
        <color indexed="63"/>
      </right>
      <top style="thin"/>
      <bottom>
        <color indexed="63"/>
      </bottom>
    </border>
    <border>
      <left style="medium"/>
      <right>
        <color indexed="63"/>
      </right>
      <top>
        <color indexed="63"/>
      </top>
      <bottom style="thin"/>
    </border>
    <border>
      <left style="medium"/>
      <right>
        <color indexed="63"/>
      </right>
      <top style="thin"/>
      <bottom style="thin"/>
    </border>
    <border>
      <left style="medium"/>
      <right style="thin"/>
      <top>
        <color indexed="63"/>
      </top>
      <bottom style="thin"/>
    </border>
    <border>
      <left style="medium"/>
      <right>
        <color indexed="63"/>
      </right>
      <top style="medium"/>
      <bottom style="thin"/>
    </border>
    <border>
      <left>
        <color indexed="63"/>
      </left>
      <right>
        <color indexed="63"/>
      </right>
      <top style="medium"/>
      <bottom style="thin"/>
    </border>
    <border>
      <left style="medium"/>
      <right>
        <color indexed="63"/>
      </right>
      <top style="medium"/>
      <bottom>
        <color indexed="63"/>
      </bottom>
    </border>
    <border>
      <left style="medium"/>
      <right>
        <color indexed="63"/>
      </right>
      <top>
        <color indexed="63"/>
      </top>
      <bottom>
        <color indexed="63"/>
      </bottom>
    </border>
    <border>
      <left style="thin"/>
      <right>
        <color indexed="63"/>
      </right>
      <top style="medium"/>
      <bottom style="medium"/>
    </border>
    <border>
      <left>
        <color indexed="63"/>
      </left>
      <right style="thin"/>
      <top style="medium"/>
      <bottom style="mediu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style="medium"/>
      <top style="medium"/>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9" fillId="20" borderId="1" applyNumberFormat="0" applyAlignment="0" applyProtection="0"/>
    <xf numFmtId="0" fontId="60" fillId="21" borderId="0" applyNumberFormat="0" applyBorder="0" applyAlignment="0" applyProtection="0"/>
    <xf numFmtId="0" fontId="61" fillId="22" borderId="0" applyNumberFormat="0" applyBorder="0" applyAlignment="0" applyProtection="0"/>
    <xf numFmtId="0" fontId="62" fillId="0" borderId="0" applyNumberFormat="0" applyFill="0" applyBorder="0" applyAlignment="0" applyProtection="0"/>
    <xf numFmtId="0" fontId="4" fillId="0" borderId="0" applyNumberFormat="0" applyFill="0" applyBorder="0" applyAlignment="0" applyProtection="0"/>
    <xf numFmtId="0" fontId="63" fillId="0" borderId="2" applyNumberFormat="0" applyFill="0" applyAlignment="0" applyProtection="0"/>
    <xf numFmtId="179" fontId="0" fillId="0" borderId="0" applyFont="0" applyFill="0" applyBorder="0" applyAlignment="0" applyProtection="0"/>
    <xf numFmtId="177" fontId="0" fillId="0" borderId="0" applyFont="0" applyFill="0" applyBorder="0" applyAlignment="0" applyProtection="0"/>
    <xf numFmtId="0" fontId="64" fillId="23" borderId="3" applyNumberFormat="0" applyAlignment="0" applyProtection="0"/>
    <xf numFmtId="0" fontId="11" fillId="0" borderId="0" applyNumberFormat="0" applyFill="0" applyBorder="0" applyAlignment="0" applyProtection="0"/>
    <xf numFmtId="0" fontId="65" fillId="0" borderId="4" applyNumberFormat="0" applyFill="0" applyAlignment="0" applyProtection="0"/>
    <xf numFmtId="0" fontId="0" fillId="24" borderId="5" applyNumberFormat="0" applyFont="0" applyAlignment="0" applyProtection="0"/>
    <xf numFmtId="0" fontId="66" fillId="25" borderId="0" applyNumberFormat="0" applyBorder="0" applyAlignment="0" applyProtection="0"/>
    <xf numFmtId="0" fontId="67" fillId="0" borderId="0" applyNumberFormat="0" applyFill="0" applyBorder="0" applyAlignment="0" applyProtection="0"/>
    <xf numFmtId="0" fontId="68" fillId="0" borderId="6" applyNumberFormat="0" applyFill="0" applyAlignment="0" applyProtection="0"/>
    <xf numFmtId="0" fontId="69" fillId="0" borderId="7" applyNumberFormat="0" applyFill="0" applyAlignment="0" applyProtection="0"/>
    <xf numFmtId="0" fontId="70" fillId="0" borderId="8" applyNumberFormat="0" applyFill="0" applyAlignment="0" applyProtection="0"/>
    <xf numFmtId="0" fontId="70" fillId="0" borderId="0" applyNumberFormat="0" applyFill="0" applyBorder="0" applyAlignment="0" applyProtection="0"/>
    <xf numFmtId="9" fontId="0" fillId="0" borderId="0" applyFont="0" applyFill="0" applyBorder="0" applyAlignment="0" applyProtection="0"/>
    <xf numFmtId="0" fontId="58" fillId="26" borderId="0" applyNumberFormat="0" applyBorder="0" applyAlignment="0" applyProtection="0"/>
    <xf numFmtId="0" fontId="58" fillId="27" borderId="0" applyNumberFormat="0" applyBorder="0" applyAlignment="0" applyProtection="0"/>
    <xf numFmtId="0" fontId="58" fillId="28" borderId="0" applyNumberFormat="0" applyBorder="0" applyAlignment="0" applyProtection="0"/>
    <xf numFmtId="0" fontId="58" fillId="29" borderId="0" applyNumberFormat="0" applyBorder="0" applyAlignment="0" applyProtection="0"/>
    <xf numFmtId="0" fontId="58" fillId="30" borderId="0" applyNumberFormat="0" applyBorder="0" applyAlignment="0" applyProtection="0"/>
    <xf numFmtId="0" fontId="58" fillId="31" borderId="0" applyNumberFormat="0" applyBorder="0" applyAlignment="0" applyProtection="0"/>
    <xf numFmtId="0" fontId="71" fillId="0" borderId="0" applyNumberFormat="0" applyFill="0" applyBorder="0" applyAlignment="0" applyProtection="0"/>
    <xf numFmtId="0" fontId="72" fillId="32" borderId="1" applyNumberFormat="0" applyAlignment="0" applyProtection="0"/>
    <xf numFmtId="185" fontId="0" fillId="0" borderId="0" applyFont="0" applyFill="0" applyBorder="0" applyAlignment="0" applyProtection="0"/>
    <xf numFmtId="184" fontId="0" fillId="0" borderId="0" applyFont="0" applyFill="0" applyBorder="0" applyAlignment="0" applyProtection="0"/>
    <xf numFmtId="0" fontId="73" fillId="20" borderId="9" applyNumberFormat="0" applyAlignment="0" applyProtection="0"/>
  </cellStyleXfs>
  <cellXfs count="567">
    <xf numFmtId="0" fontId="0" fillId="0" borderId="0" xfId="0" applyAlignment="1">
      <alignment/>
    </xf>
    <xf numFmtId="2" fontId="12" fillId="33" borderId="10" xfId="0" applyNumberFormat="1" applyFont="1" applyFill="1" applyBorder="1" applyAlignment="1" applyProtection="1">
      <alignment horizontal="center" vertical="center"/>
      <protection locked="0"/>
    </xf>
    <xf numFmtId="15" fontId="12" fillId="33" borderId="10" xfId="0" applyNumberFormat="1" applyFont="1" applyFill="1" applyBorder="1" applyAlignment="1" applyProtection="1">
      <alignment horizontal="center" vertical="center"/>
      <protection locked="0"/>
    </xf>
    <xf numFmtId="3" fontId="12" fillId="33" borderId="11" xfId="0" applyNumberFormat="1" applyFont="1" applyFill="1" applyBorder="1" applyAlignment="1" applyProtection="1">
      <alignment horizontal="center" vertical="center"/>
      <protection locked="0"/>
    </xf>
    <xf numFmtId="3" fontId="12" fillId="33" borderId="12" xfId="0" applyNumberFormat="1" applyFont="1" applyFill="1" applyBorder="1" applyAlignment="1" applyProtection="1">
      <alignment horizontal="center" vertical="center"/>
      <protection locked="0"/>
    </xf>
    <xf numFmtId="3" fontId="12" fillId="33" borderId="13" xfId="0" applyNumberFormat="1" applyFont="1" applyFill="1" applyBorder="1" applyAlignment="1" applyProtection="1">
      <alignment horizontal="center" vertical="center"/>
      <protection locked="0"/>
    </xf>
    <xf numFmtId="3" fontId="12" fillId="33" borderId="14" xfId="0" applyNumberFormat="1" applyFont="1" applyFill="1" applyBorder="1" applyAlignment="1" applyProtection="1">
      <alignment horizontal="center" vertical="center"/>
      <protection locked="0"/>
    </xf>
    <xf numFmtId="3" fontId="12" fillId="33" borderId="15" xfId="0" applyNumberFormat="1" applyFont="1" applyFill="1" applyBorder="1" applyAlignment="1" applyProtection="1">
      <alignment horizontal="center" vertical="center"/>
      <protection locked="0"/>
    </xf>
    <xf numFmtId="3" fontId="12" fillId="33" borderId="10" xfId="0" applyNumberFormat="1" applyFont="1" applyFill="1" applyBorder="1" applyAlignment="1" applyProtection="1">
      <alignment horizontal="center" vertical="center"/>
      <protection locked="0"/>
    </xf>
    <xf numFmtId="3" fontId="12" fillId="33" borderId="16" xfId="0" applyNumberFormat="1" applyFont="1" applyFill="1" applyBorder="1" applyAlignment="1" applyProtection="1">
      <alignment horizontal="center" vertical="center"/>
      <protection locked="0"/>
    </xf>
    <xf numFmtId="3" fontId="12" fillId="33" borderId="17" xfId="0" applyNumberFormat="1" applyFont="1" applyFill="1" applyBorder="1" applyAlignment="1" applyProtection="1">
      <alignment horizontal="center" vertical="center"/>
      <protection locked="0"/>
    </xf>
    <xf numFmtId="199" fontId="12" fillId="33" borderId="10" xfId="0" applyNumberFormat="1" applyFont="1" applyFill="1" applyBorder="1" applyAlignment="1" applyProtection="1">
      <alignment horizontal="center" vertical="center"/>
      <protection locked="0"/>
    </xf>
    <xf numFmtId="0" fontId="12" fillId="33" borderId="10" xfId="0" applyFont="1" applyFill="1" applyBorder="1" applyAlignment="1" applyProtection="1">
      <alignment horizontal="center" vertical="center"/>
      <protection locked="0"/>
    </xf>
    <xf numFmtId="15" fontId="12" fillId="33" borderId="10" xfId="0" applyNumberFormat="1" applyFont="1" applyFill="1" applyBorder="1" applyAlignment="1" applyProtection="1">
      <alignment horizontal="center" vertical="center"/>
      <protection locked="0"/>
    </xf>
    <xf numFmtId="0" fontId="10" fillId="33" borderId="10" xfId="0" applyFont="1" applyFill="1" applyBorder="1" applyAlignment="1" applyProtection="1">
      <alignment horizontal="center" vertical="center"/>
      <protection locked="0"/>
    </xf>
    <xf numFmtId="2" fontId="12" fillId="33" borderId="10" xfId="0" applyNumberFormat="1" applyFont="1" applyFill="1" applyBorder="1" applyAlignment="1" applyProtection="1">
      <alignment horizontal="center" vertical="center" wrapText="1"/>
      <protection locked="0"/>
    </xf>
    <xf numFmtId="3" fontId="12" fillId="34" borderId="0" xfId="0" applyNumberFormat="1" applyFont="1" applyFill="1" applyBorder="1" applyAlignment="1" applyProtection="1">
      <alignment horizontal="center" vertical="center"/>
      <protection locked="0"/>
    </xf>
    <xf numFmtId="201" fontId="14" fillId="34" borderId="0" xfId="0" applyNumberFormat="1" applyFont="1" applyFill="1" applyBorder="1" applyAlignment="1" applyProtection="1">
      <alignment horizontal="left" vertical="center"/>
      <protection locked="0"/>
    </xf>
    <xf numFmtId="15" fontId="12" fillId="33" borderId="10" xfId="0" applyNumberFormat="1" applyFont="1" applyFill="1" applyBorder="1" applyAlignment="1" applyProtection="1">
      <alignment horizontal="center" vertical="center" wrapText="1"/>
      <protection locked="0"/>
    </xf>
    <xf numFmtId="0" fontId="12" fillId="33" borderId="10" xfId="0" applyFont="1" applyFill="1" applyBorder="1" applyAlignment="1" applyProtection="1">
      <alignment horizontal="center" vertical="center" wrapText="1"/>
      <protection locked="0"/>
    </xf>
    <xf numFmtId="208" fontId="12" fillId="33" borderId="10" xfId="0" applyNumberFormat="1" applyFont="1" applyFill="1" applyBorder="1" applyAlignment="1" applyProtection="1">
      <alignment horizontal="center" vertical="center"/>
      <protection locked="0"/>
    </xf>
    <xf numFmtId="15" fontId="12" fillId="33" borderId="18" xfId="0" applyNumberFormat="1" applyFont="1" applyFill="1" applyBorder="1" applyAlignment="1" applyProtection="1">
      <alignment horizontal="center" vertical="center" wrapText="1"/>
      <protection locked="0"/>
    </xf>
    <xf numFmtId="3" fontId="12" fillId="33" borderId="19" xfId="0" applyNumberFormat="1" applyFont="1" applyFill="1" applyBorder="1" applyAlignment="1" applyProtection="1">
      <alignment horizontal="center" vertical="center" wrapText="1"/>
      <protection locked="0"/>
    </xf>
    <xf numFmtId="3" fontId="12" fillId="33" borderId="16" xfId="0" applyNumberFormat="1" applyFont="1" applyFill="1" applyBorder="1" applyAlignment="1" applyProtection="1">
      <alignment horizontal="center" vertical="center" wrapText="1"/>
      <protection locked="0"/>
    </xf>
    <xf numFmtId="15" fontId="12" fillId="33" borderId="20" xfId="0" applyNumberFormat="1" applyFont="1" applyFill="1" applyBorder="1" applyAlignment="1" applyProtection="1">
      <alignment horizontal="center" vertical="center" wrapText="1"/>
      <protection locked="0"/>
    </xf>
    <xf numFmtId="3" fontId="12" fillId="33" borderId="21" xfId="0" applyNumberFormat="1" applyFont="1" applyFill="1" applyBorder="1" applyAlignment="1" applyProtection="1">
      <alignment horizontal="center" vertical="center" wrapText="1"/>
      <protection locked="0"/>
    </xf>
    <xf numFmtId="3" fontId="12" fillId="33" borderId="22" xfId="0" applyNumberFormat="1" applyFont="1" applyFill="1" applyBorder="1" applyAlignment="1" applyProtection="1">
      <alignment horizontal="center" vertical="center" wrapText="1"/>
      <protection locked="0"/>
    </xf>
    <xf numFmtId="3" fontId="12" fillId="33" borderId="10" xfId="0" applyNumberFormat="1" applyFont="1" applyFill="1" applyBorder="1" applyAlignment="1" applyProtection="1">
      <alignment horizontal="center" vertical="center" wrapText="1"/>
      <protection locked="0"/>
    </xf>
    <xf numFmtId="0" fontId="12" fillId="33" borderId="10" xfId="0" applyFont="1" applyFill="1" applyBorder="1" applyAlignment="1" applyProtection="1">
      <alignment horizontal="center" vertical="center"/>
      <protection locked="0"/>
    </xf>
    <xf numFmtId="0" fontId="0" fillId="34" borderId="0" xfId="0" applyFont="1" applyFill="1" applyAlignment="1" applyProtection="1">
      <alignment/>
      <protection locked="0"/>
    </xf>
    <xf numFmtId="0" fontId="1" fillId="34" borderId="0" xfId="0" applyFont="1" applyFill="1" applyAlignment="1" applyProtection="1">
      <alignment horizontal="center"/>
      <protection locked="0"/>
    </xf>
    <xf numFmtId="0" fontId="2" fillId="34" borderId="0" xfId="0" applyFont="1" applyFill="1" applyBorder="1" applyAlignment="1" applyProtection="1">
      <alignment horizontal="center"/>
      <protection locked="0"/>
    </xf>
    <xf numFmtId="15" fontId="2" fillId="34" borderId="0" xfId="0" applyNumberFormat="1" applyFont="1" applyFill="1" applyBorder="1" applyAlignment="1" applyProtection="1">
      <alignment horizontal="center"/>
      <protection locked="0"/>
    </xf>
    <xf numFmtId="0" fontId="10" fillId="34" borderId="0" xfId="0" applyFont="1" applyFill="1" applyAlignment="1" applyProtection="1">
      <alignment vertical="center"/>
      <protection locked="0"/>
    </xf>
    <xf numFmtId="0" fontId="8" fillId="34" borderId="0" xfId="0" applyFont="1" applyFill="1" applyAlignment="1" applyProtection="1">
      <alignment/>
      <protection locked="0"/>
    </xf>
    <xf numFmtId="0" fontId="9" fillId="34" borderId="0" xfId="0" applyFont="1" applyFill="1" applyBorder="1" applyAlignment="1" applyProtection="1">
      <alignment horizontal="left" vertical="center"/>
      <protection locked="0"/>
    </xf>
    <xf numFmtId="0" fontId="10" fillId="34" borderId="0" xfId="0" applyFont="1" applyFill="1" applyBorder="1" applyAlignment="1" applyProtection="1">
      <alignment horizontal="center" vertical="center"/>
      <protection locked="0"/>
    </xf>
    <xf numFmtId="0" fontId="7" fillId="34" borderId="0" xfId="0" applyFont="1" applyFill="1" applyAlignment="1" applyProtection="1">
      <alignment horizontal="center" vertical="center" wrapText="1"/>
      <protection locked="0"/>
    </xf>
    <xf numFmtId="0" fontId="6" fillId="34" borderId="0" xfId="0" applyFont="1" applyFill="1" applyAlignment="1" applyProtection="1">
      <alignment horizontal="center" vertical="center"/>
      <protection locked="0"/>
    </xf>
    <xf numFmtId="0" fontId="0" fillId="34" borderId="0" xfId="0" applyFont="1" applyFill="1" applyAlignment="1" applyProtection="1">
      <alignment horizontal="center" vertical="center" wrapText="1"/>
      <protection locked="0"/>
    </xf>
    <xf numFmtId="0" fontId="0" fillId="34" borderId="0" xfId="0" applyFont="1" applyFill="1" applyAlignment="1" applyProtection="1">
      <alignment/>
      <protection locked="0"/>
    </xf>
    <xf numFmtId="0" fontId="0" fillId="34" borderId="0" xfId="0" applyFont="1" applyFill="1" applyAlignment="1" applyProtection="1">
      <alignment horizontal="left" vertical="center" wrapText="1"/>
      <protection locked="0"/>
    </xf>
    <xf numFmtId="0" fontId="0" fillId="34" borderId="0" xfId="0" applyFont="1" applyFill="1" applyBorder="1" applyAlignment="1" applyProtection="1">
      <alignment/>
      <protection locked="0"/>
    </xf>
    <xf numFmtId="0" fontId="1" fillId="34" borderId="0" xfId="0" applyFont="1" applyFill="1" applyAlignment="1" applyProtection="1">
      <alignment horizontal="center" vertical="center" wrapText="1"/>
      <protection locked="0"/>
    </xf>
    <xf numFmtId="0" fontId="12" fillId="34" borderId="0" xfId="0" applyFont="1" applyFill="1" applyAlignment="1" applyProtection="1">
      <alignment/>
      <protection locked="0"/>
    </xf>
    <xf numFmtId="0" fontId="10" fillId="34" borderId="0" xfId="0" applyFont="1" applyFill="1" applyAlignment="1" applyProtection="1">
      <alignment/>
      <protection locked="0"/>
    </xf>
    <xf numFmtId="0" fontId="12" fillId="34" borderId="0" xfId="0" applyFont="1" applyFill="1" applyAlignment="1" applyProtection="1">
      <alignment horizontal="right"/>
      <protection locked="0"/>
    </xf>
    <xf numFmtId="0" fontId="8" fillId="34" borderId="0" xfId="0" applyFont="1" applyFill="1" applyBorder="1" applyAlignment="1" applyProtection="1">
      <alignment horizontal="center" vertical="center"/>
      <protection locked="0"/>
    </xf>
    <xf numFmtId="15" fontId="9" fillId="34" borderId="23" xfId="0" applyNumberFormat="1" applyFont="1" applyFill="1" applyBorder="1" applyAlignment="1" applyProtection="1">
      <alignment horizontal="center" vertical="center"/>
      <protection locked="0"/>
    </xf>
    <xf numFmtId="15" fontId="9" fillId="34" borderId="13" xfId="0" applyNumberFormat="1" applyFont="1" applyFill="1" applyBorder="1" applyAlignment="1" applyProtection="1">
      <alignment horizontal="center" vertical="center"/>
      <protection locked="0"/>
    </xf>
    <xf numFmtId="0" fontId="10" fillId="34" borderId="0" xfId="0" applyFont="1" applyFill="1" applyBorder="1" applyAlignment="1" applyProtection="1">
      <alignment vertical="center"/>
      <protection locked="0"/>
    </xf>
    <xf numFmtId="0" fontId="9" fillId="34" borderId="0" xfId="0" applyFont="1" applyFill="1" applyBorder="1" applyAlignment="1" applyProtection="1">
      <alignment horizontal="left" vertical="center" wrapText="1"/>
      <protection locked="0"/>
    </xf>
    <xf numFmtId="3" fontId="13" fillId="34" borderId="24" xfId="0" applyNumberFormat="1" applyFont="1" applyFill="1" applyBorder="1" applyAlignment="1" applyProtection="1">
      <alignment horizontal="center" vertical="center"/>
      <protection locked="0"/>
    </xf>
    <xf numFmtId="0" fontId="0" fillId="34" borderId="0" xfId="0" applyFill="1" applyBorder="1" applyAlignment="1" applyProtection="1">
      <alignment horizontal="center"/>
      <protection locked="0"/>
    </xf>
    <xf numFmtId="0" fontId="9" fillId="34" borderId="25" xfId="0" applyFont="1" applyFill="1" applyBorder="1" applyAlignment="1" applyProtection="1">
      <alignment horizontal="center" vertical="center"/>
      <protection locked="0"/>
    </xf>
    <xf numFmtId="0" fontId="9" fillId="34" borderId="26" xfId="0" applyFont="1" applyFill="1" applyBorder="1" applyAlignment="1" applyProtection="1">
      <alignment horizontal="center" vertical="center"/>
      <protection locked="0"/>
    </xf>
    <xf numFmtId="15" fontId="9" fillId="34" borderId="0" xfId="0" applyNumberFormat="1" applyFont="1" applyFill="1" applyBorder="1" applyAlignment="1" applyProtection="1">
      <alignment horizontal="center" vertical="center" wrapText="1"/>
      <protection locked="0"/>
    </xf>
    <xf numFmtId="15" fontId="12" fillId="34" borderId="0" xfId="0" applyNumberFormat="1" applyFont="1" applyFill="1" applyBorder="1" applyAlignment="1" applyProtection="1">
      <alignment horizontal="center" vertical="center"/>
      <protection locked="0"/>
    </xf>
    <xf numFmtId="3" fontId="9" fillId="34" borderId="0" xfId="0" applyNumberFormat="1" applyFont="1" applyFill="1" applyBorder="1" applyAlignment="1" applyProtection="1">
      <alignment horizontal="center" vertical="center"/>
      <protection locked="0"/>
    </xf>
    <xf numFmtId="0" fontId="10" fillId="34" borderId="0" xfId="0" applyFont="1" applyFill="1" applyBorder="1" applyAlignment="1" applyProtection="1">
      <alignment/>
      <protection locked="0"/>
    </xf>
    <xf numFmtId="0" fontId="4" fillId="34" borderId="0" xfId="37" applyFill="1" applyAlignment="1" applyProtection="1">
      <alignment horizontal="right" vertical="center"/>
      <protection locked="0"/>
    </xf>
    <xf numFmtId="0" fontId="0" fillId="34" borderId="0" xfId="0" applyFill="1" applyAlignment="1" applyProtection="1">
      <alignment/>
      <protection locked="0"/>
    </xf>
    <xf numFmtId="15" fontId="12" fillId="34" borderId="0" xfId="0" applyNumberFormat="1" applyFont="1" applyFill="1" applyAlignment="1" applyProtection="1">
      <alignment horizontal="center"/>
      <protection/>
    </xf>
    <xf numFmtId="197" fontId="10" fillId="35" borderId="11" xfId="0" applyNumberFormat="1" applyFont="1" applyFill="1" applyBorder="1" applyAlignment="1" applyProtection="1">
      <alignment horizontal="center" vertical="center"/>
      <protection/>
    </xf>
    <xf numFmtId="197" fontId="10" fillId="35" borderId="13" xfId="0" applyNumberFormat="1" applyFont="1" applyFill="1" applyBorder="1" applyAlignment="1" applyProtection="1">
      <alignment horizontal="center" vertical="center"/>
      <protection/>
    </xf>
    <xf numFmtId="1" fontId="9" fillId="35" borderId="14" xfId="0" applyNumberFormat="1" applyFont="1" applyFill="1" applyBorder="1" applyAlignment="1" applyProtection="1">
      <alignment horizontal="center" vertical="center" wrapText="1"/>
      <protection/>
    </xf>
    <xf numFmtId="1" fontId="9" fillId="35" borderId="27" xfId="0" applyNumberFormat="1" applyFont="1" applyFill="1" applyBorder="1" applyAlignment="1" applyProtection="1">
      <alignment horizontal="center" vertical="center"/>
      <protection/>
    </xf>
    <xf numFmtId="1" fontId="9" fillId="35" borderId="11" xfId="0" applyNumberFormat="1" applyFont="1" applyFill="1" applyBorder="1" applyAlignment="1" applyProtection="1">
      <alignment horizontal="center" vertical="center" wrapText="1"/>
      <protection/>
    </xf>
    <xf numFmtId="1" fontId="9" fillId="35" borderId="13" xfId="0" applyNumberFormat="1" applyFont="1" applyFill="1" applyBorder="1" applyAlignment="1" applyProtection="1">
      <alignment horizontal="center" vertical="center"/>
      <protection/>
    </xf>
    <xf numFmtId="15" fontId="9" fillId="34" borderId="11" xfId="0" applyNumberFormat="1" applyFont="1" applyFill="1" applyBorder="1" applyAlignment="1" applyProtection="1">
      <alignment horizontal="center" vertical="center"/>
      <protection/>
    </xf>
    <xf numFmtId="15" fontId="9" fillId="34" borderId="13" xfId="0" applyNumberFormat="1" applyFont="1" applyFill="1" applyBorder="1" applyAlignment="1" applyProtection="1">
      <alignment horizontal="center" vertical="center"/>
      <protection/>
    </xf>
    <xf numFmtId="0" fontId="0" fillId="34" borderId="0" xfId="0" applyFill="1" applyAlignment="1" applyProtection="1">
      <alignment vertical="center"/>
      <protection locked="0"/>
    </xf>
    <xf numFmtId="0" fontId="0" fillId="34" borderId="10" xfId="0" applyFont="1" applyFill="1" applyBorder="1" applyAlignment="1" applyProtection="1">
      <alignment horizontal="center" vertical="center"/>
      <protection locked="0"/>
    </xf>
    <xf numFmtId="0" fontId="0" fillId="34" borderId="23" xfId="0" applyFont="1" applyFill="1" applyBorder="1" applyAlignment="1" applyProtection="1">
      <alignment horizontal="center" vertical="center"/>
      <protection locked="0"/>
    </xf>
    <xf numFmtId="0" fontId="0" fillId="34" borderId="0" xfId="0" applyFill="1" applyBorder="1" applyAlignment="1" applyProtection="1">
      <alignment vertical="center"/>
      <protection locked="0"/>
    </xf>
    <xf numFmtId="0" fontId="9" fillId="34" borderId="28" xfId="0" applyFont="1" applyFill="1" applyBorder="1" applyAlignment="1" applyProtection="1">
      <alignment horizontal="center" vertical="center"/>
      <protection locked="0"/>
    </xf>
    <xf numFmtId="0" fontId="12" fillId="34" borderId="28" xfId="0" applyFont="1" applyFill="1" applyBorder="1" applyAlignment="1" applyProtection="1">
      <alignment horizontal="center" vertical="center"/>
      <protection locked="0"/>
    </xf>
    <xf numFmtId="0" fontId="10" fillId="34" borderId="29" xfId="0" applyFont="1" applyFill="1" applyBorder="1" applyAlignment="1" applyProtection="1">
      <alignment horizontal="center" vertical="center"/>
      <protection locked="0"/>
    </xf>
    <xf numFmtId="0" fontId="0" fillId="34" borderId="29" xfId="0" applyFill="1" applyBorder="1" applyAlignment="1" applyProtection="1">
      <alignment vertical="center"/>
      <protection locked="0"/>
    </xf>
    <xf numFmtId="0" fontId="0" fillId="34" borderId="0" xfId="0" applyFill="1" applyAlignment="1" applyProtection="1">
      <alignment horizontal="center" vertical="center"/>
      <protection locked="0"/>
    </xf>
    <xf numFmtId="0" fontId="0" fillId="34" borderId="0" xfId="0" applyFill="1" applyBorder="1" applyAlignment="1" applyProtection="1">
      <alignment vertical="center" wrapText="1"/>
      <protection locked="0"/>
    </xf>
    <xf numFmtId="0" fontId="9" fillId="34" borderId="0" xfId="0" applyFont="1" applyFill="1" applyAlignment="1" applyProtection="1">
      <alignment horizontal="right"/>
      <protection locked="0"/>
    </xf>
    <xf numFmtId="0" fontId="9" fillId="34" borderId="0" xfId="0" applyFont="1" applyFill="1" applyBorder="1" applyAlignment="1" applyProtection="1">
      <alignment horizontal="center"/>
      <protection locked="0"/>
    </xf>
    <xf numFmtId="3" fontId="9" fillId="34" borderId="0" xfId="0" applyNumberFormat="1" applyFont="1" applyFill="1" applyBorder="1" applyAlignment="1" applyProtection="1">
      <alignment horizontal="center"/>
      <protection locked="0"/>
    </xf>
    <xf numFmtId="3" fontId="9" fillId="34" borderId="30" xfId="0" applyNumberFormat="1" applyFont="1" applyFill="1" applyBorder="1" applyAlignment="1" applyProtection="1">
      <alignment horizontal="center"/>
      <protection locked="0"/>
    </xf>
    <xf numFmtId="3" fontId="9" fillId="34" borderId="31" xfId="0" applyNumberFormat="1" applyFont="1" applyFill="1" applyBorder="1" applyAlignment="1" applyProtection="1">
      <alignment horizontal="center"/>
      <protection locked="0"/>
    </xf>
    <xf numFmtId="0" fontId="10" fillId="34" borderId="0" xfId="0" applyFont="1" applyFill="1" applyAlignment="1" applyProtection="1">
      <alignment horizontal="right"/>
      <protection locked="0"/>
    </xf>
    <xf numFmtId="0" fontId="10" fillId="34" borderId="0" xfId="0" applyFont="1" applyFill="1" applyBorder="1" applyAlignment="1" applyProtection="1">
      <alignment horizontal="right"/>
      <protection locked="0"/>
    </xf>
    <xf numFmtId="0" fontId="0" fillId="34" borderId="29" xfId="0" applyFill="1" applyBorder="1" applyAlignment="1" applyProtection="1">
      <alignment horizontal="center"/>
      <protection locked="0"/>
    </xf>
    <xf numFmtId="3" fontId="9" fillId="34" borderId="31" xfId="0" applyNumberFormat="1" applyFont="1" applyFill="1" applyBorder="1" applyAlignment="1" applyProtection="1">
      <alignment horizontal="center" vertical="center"/>
      <protection locked="0"/>
    </xf>
    <xf numFmtId="0" fontId="10" fillId="34" borderId="31" xfId="0" applyFont="1" applyFill="1" applyBorder="1" applyAlignment="1" applyProtection="1">
      <alignment horizontal="left" vertical="center"/>
      <protection locked="0"/>
    </xf>
    <xf numFmtId="0" fontId="9" fillId="34" borderId="0" xfId="0" applyFont="1" applyFill="1" applyBorder="1" applyAlignment="1" applyProtection="1">
      <alignment horizontal="center" vertical="center" wrapText="1"/>
      <protection locked="0"/>
    </xf>
    <xf numFmtId="3" fontId="9" fillId="35" borderId="32" xfId="0" applyNumberFormat="1" applyFont="1" applyFill="1" applyBorder="1" applyAlignment="1" applyProtection="1">
      <alignment horizontal="center" vertical="center"/>
      <protection/>
    </xf>
    <xf numFmtId="3" fontId="9" fillId="35" borderId="33" xfId="0" applyNumberFormat="1" applyFont="1" applyFill="1" applyBorder="1" applyAlignment="1" applyProtection="1">
      <alignment horizontal="center" vertical="center"/>
      <protection/>
    </xf>
    <xf numFmtId="3" fontId="9" fillId="35" borderId="34" xfId="0" applyNumberFormat="1" applyFont="1" applyFill="1" applyBorder="1" applyAlignment="1" applyProtection="1">
      <alignment horizontal="center" vertical="center"/>
      <protection/>
    </xf>
    <xf numFmtId="3" fontId="9" fillId="35" borderId="35" xfId="0" applyNumberFormat="1" applyFont="1" applyFill="1" applyBorder="1" applyAlignment="1" applyProtection="1">
      <alignment horizontal="center" vertical="center"/>
      <protection/>
    </xf>
    <xf numFmtId="0" fontId="1" fillId="34" borderId="0" xfId="0" applyFont="1" applyFill="1" applyAlignment="1" applyProtection="1">
      <alignment horizontal="center" vertical="center"/>
      <protection locked="0"/>
    </xf>
    <xf numFmtId="0" fontId="8" fillId="34" borderId="0" xfId="0" applyFont="1" applyFill="1" applyBorder="1" applyAlignment="1" applyProtection="1">
      <alignment horizontal="center" vertical="center" wrapText="1"/>
      <protection locked="0"/>
    </xf>
    <xf numFmtId="0" fontId="15" fillId="34" borderId="0" xfId="0" applyFont="1" applyFill="1" applyAlignment="1" applyProtection="1">
      <alignment/>
      <protection locked="0"/>
    </xf>
    <xf numFmtId="0" fontId="16" fillId="34" borderId="10" xfId="0" applyFont="1" applyFill="1" applyBorder="1" applyAlignment="1" applyProtection="1">
      <alignment horizontal="center" vertical="center" wrapText="1"/>
      <protection locked="0"/>
    </xf>
    <xf numFmtId="0" fontId="17" fillId="34" borderId="10" xfId="37" applyFont="1" applyFill="1" applyBorder="1" applyAlignment="1" applyProtection="1">
      <alignment horizontal="center" vertical="center"/>
      <protection locked="0"/>
    </xf>
    <xf numFmtId="15" fontId="9" fillId="34" borderId="10" xfId="0" applyNumberFormat="1" applyFont="1" applyFill="1" applyBorder="1" applyAlignment="1" applyProtection="1">
      <alignment horizontal="center" vertical="center" wrapText="1"/>
      <protection locked="0"/>
    </xf>
    <xf numFmtId="0" fontId="9" fillId="34" borderId="23" xfId="0" applyFont="1" applyFill="1" applyBorder="1" applyAlignment="1" applyProtection="1">
      <alignment horizontal="center" vertical="center" wrapText="1"/>
      <protection locked="0"/>
    </xf>
    <xf numFmtId="199" fontId="10" fillId="35" borderId="10" xfId="0" applyNumberFormat="1" applyFont="1" applyFill="1" applyBorder="1" applyAlignment="1" applyProtection="1">
      <alignment horizontal="center" vertical="center"/>
      <protection/>
    </xf>
    <xf numFmtId="3" fontId="10" fillId="35" borderId="10" xfId="0" applyNumberFormat="1" applyFont="1" applyFill="1" applyBorder="1" applyAlignment="1" applyProtection="1">
      <alignment horizontal="center" vertical="center"/>
      <protection/>
    </xf>
    <xf numFmtId="3" fontId="9" fillId="35" borderId="10" xfId="0" applyNumberFormat="1" applyFont="1" applyFill="1" applyBorder="1" applyAlignment="1" applyProtection="1">
      <alignment horizontal="center" vertical="center"/>
      <protection/>
    </xf>
    <xf numFmtId="0" fontId="12" fillId="34" borderId="0" xfId="0" applyFont="1" applyFill="1" applyAlignment="1" applyProtection="1">
      <alignment/>
      <protection/>
    </xf>
    <xf numFmtId="0" fontId="12" fillId="34" borderId="0" xfId="0" applyFont="1" applyFill="1" applyAlignment="1" applyProtection="1">
      <alignment horizontal="right"/>
      <protection/>
    </xf>
    <xf numFmtId="0" fontId="8" fillId="34" borderId="0" xfId="0" applyFont="1" applyFill="1" applyAlignment="1" applyProtection="1">
      <alignment vertical="center"/>
      <protection locked="0"/>
    </xf>
    <xf numFmtId="0" fontId="8" fillId="34" borderId="0" xfId="0" applyFont="1" applyFill="1" applyBorder="1" applyAlignment="1" applyProtection="1">
      <alignment horizontal="center" vertical="center" wrapText="1"/>
      <protection locked="0"/>
    </xf>
    <xf numFmtId="0" fontId="9" fillId="34" borderId="36" xfId="0" applyFont="1" applyFill="1" applyBorder="1" applyAlignment="1" applyProtection="1">
      <alignment horizontal="left" vertical="center" wrapText="1"/>
      <protection locked="0"/>
    </xf>
    <xf numFmtId="0" fontId="9" fillId="34" borderId="37" xfId="0" applyFont="1" applyFill="1" applyBorder="1" applyAlignment="1" applyProtection="1">
      <alignment horizontal="center" vertical="center"/>
      <protection locked="0"/>
    </xf>
    <xf numFmtId="0" fontId="9" fillId="34" borderId="38" xfId="0" applyFont="1" applyFill="1" applyBorder="1" applyAlignment="1" applyProtection="1">
      <alignment horizontal="center" vertical="center"/>
      <protection locked="0"/>
    </xf>
    <xf numFmtId="0" fontId="9" fillId="34" borderId="0" xfId="0" applyFont="1" applyFill="1" applyBorder="1" applyAlignment="1" applyProtection="1">
      <alignment horizontal="left" vertical="center"/>
      <protection locked="0"/>
    </xf>
    <xf numFmtId="0" fontId="9" fillId="34" borderId="0" xfId="0" applyFont="1" applyFill="1" applyBorder="1" applyAlignment="1" applyProtection="1">
      <alignment horizontal="center" vertical="center"/>
      <protection locked="0"/>
    </xf>
    <xf numFmtId="0" fontId="9" fillId="34" borderId="28" xfId="0" applyFont="1" applyFill="1" applyBorder="1" applyAlignment="1" applyProtection="1">
      <alignment horizontal="center" vertical="center"/>
      <protection locked="0"/>
    </xf>
    <xf numFmtId="0" fontId="10" fillId="34" borderId="0" xfId="0" applyFont="1" applyFill="1" applyAlignment="1" applyProtection="1">
      <alignment horizontal="left" vertical="center" wrapText="1"/>
      <protection locked="0"/>
    </xf>
    <xf numFmtId="0" fontId="12" fillId="34" borderId="0" xfId="0" applyFont="1" applyFill="1" applyBorder="1" applyAlignment="1" applyProtection="1">
      <alignment vertical="center"/>
      <protection locked="0"/>
    </xf>
    <xf numFmtId="0" fontId="5" fillId="34" borderId="24" xfId="0" applyFont="1" applyFill="1" applyBorder="1" applyAlignment="1" applyProtection="1">
      <alignment horizontal="center" vertical="center"/>
      <protection locked="0"/>
    </xf>
    <xf numFmtId="0" fontId="5" fillId="34" borderId="0" xfId="0" applyFont="1" applyFill="1" applyBorder="1" applyAlignment="1" applyProtection="1">
      <alignment horizontal="center" vertical="center"/>
      <protection locked="0"/>
    </xf>
    <xf numFmtId="0" fontId="5" fillId="34" borderId="38" xfId="0" applyFont="1" applyFill="1" applyBorder="1" applyAlignment="1" applyProtection="1">
      <alignment horizontal="center" vertical="center"/>
      <protection locked="0"/>
    </xf>
    <xf numFmtId="0" fontId="12" fillId="34" borderId="36" xfId="0" applyFont="1" applyFill="1" applyBorder="1" applyAlignment="1" applyProtection="1">
      <alignment horizontal="center" vertical="center"/>
      <protection locked="0"/>
    </xf>
    <xf numFmtId="0" fontId="10" fillId="34" borderId="36" xfId="0" applyFont="1" applyFill="1" applyBorder="1" applyAlignment="1" applyProtection="1">
      <alignment horizontal="left" vertical="center"/>
      <protection locked="0"/>
    </xf>
    <xf numFmtId="0" fontId="10" fillId="34" borderId="18" xfId="0" applyFont="1" applyFill="1" applyBorder="1" applyAlignment="1" applyProtection="1">
      <alignment vertical="center"/>
      <protection locked="0"/>
    </xf>
    <xf numFmtId="0" fontId="10" fillId="34" borderId="39" xfId="0" applyFont="1" applyFill="1" applyBorder="1" applyAlignment="1" applyProtection="1">
      <alignment vertical="center"/>
      <protection locked="0"/>
    </xf>
    <xf numFmtId="0" fontId="9" fillId="34" borderId="0" xfId="0" applyFont="1" applyFill="1" applyBorder="1" applyAlignment="1" applyProtection="1">
      <alignment vertical="center"/>
      <protection locked="0"/>
    </xf>
    <xf numFmtId="0" fontId="8" fillId="34" borderId="36" xfId="0" applyFont="1" applyFill="1" applyBorder="1" applyAlignment="1" applyProtection="1">
      <alignment horizontal="center" vertical="center"/>
      <protection locked="0"/>
    </xf>
    <xf numFmtId="0" fontId="9" fillId="34" borderId="24" xfId="0" applyFont="1" applyFill="1" applyBorder="1" applyAlignment="1" applyProtection="1">
      <alignment horizontal="left" vertical="center"/>
      <protection locked="0"/>
    </xf>
    <xf numFmtId="4" fontId="9" fillId="34" borderId="24" xfId="0" applyNumberFormat="1" applyFont="1" applyFill="1" applyBorder="1" applyAlignment="1" applyProtection="1">
      <alignment horizontal="center" vertical="center"/>
      <protection locked="0"/>
    </xf>
    <xf numFmtId="0" fontId="10" fillId="34" borderId="0" xfId="0" applyFont="1" applyFill="1" applyAlignment="1" applyProtection="1">
      <alignment horizontal="left" vertical="center"/>
      <protection locked="0"/>
    </xf>
    <xf numFmtId="0" fontId="12" fillId="34" borderId="0" xfId="0" applyFont="1" applyFill="1" applyAlignment="1" applyProtection="1">
      <alignment horizontal="right" vertical="center"/>
      <protection/>
    </xf>
    <xf numFmtId="15" fontId="12" fillId="34" borderId="0" xfId="0" applyNumberFormat="1" applyFont="1" applyFill="1" applyAlignment="1" applyProtection="1">
      <alignment horizontal="center"/>
      <protection/>
    </xf>
    <xf numFmtId="0" fontId="12" fillId="34" borderId="0" xfId="0" applyFont="1" applyFill="1" applyAlignment="1" applyProtection="1">
      <alignment vertical="center"/>
      <protection/>
    </xf>
    <xf numFmtId="2" fontId="10" fillId="35" borderId="10" xfId="0" applyNumberFormat="1" applyFont="1" applyFill="1" applyBorder="1" applyAlignment="1" applyProtection="1">
      <alignment horizontal="center" vertical="center"/>
      <protection/>
    </xf>
    <xf numFmtId="4" fontId="9" fillId="35" borderId="10" xfId="0" applyNumberFormat="1" applyFont="1" applyFill="1" applyBorder="1" applyAlignment="1" applyProtection="1">
      <alignment horizontal="center" vertical="center"/>
      <protection/>
    </xf>
    <xf numFmtId="0" fontId="10" fillId="0" borderId="0" xfId="0" applyFont="1" applyFill="1" applyAlignment="1" applyProtection="1">
      <alignment/>
      <protection locked="0"/>
    </xf>
    <xf numFmtId="3" fontId="12" fillId="33" borderId="23" xfId="0" applyNumberFormat="1" applyFont="1" applyFill="1" applyBorder="1" applyAlignment="1" applyProtection="1">
      <alignment horizontal="center" vertical="center"/>
      <protection locked="0"/>
    </xf>
    <xf numFmtId="0" fontId="12" fillId="33" borderId="23" xfId="0" applyFont="1" applyFill="1" applyBorder="1" applyAlignment="1" applyProtection="1">
      <alignment horizontal="center" vertical="center"/>
      <protection locked="0"/>
    </xf>
    <xf numFmtId="0" fontId="9" fillId="0" borderId="0" xfId="0" applyFont="1" applyBorder="1" applyAlignment="1" applyProtection="1">
      <alignment/>
      <protection locked="0"/>
    </xf>
    <xf numFmtId="3" fontId="12" fillId="33" borderId="0" xfId="0" applyNumberFormat="1" applyFont="1" applyFill="1" applyBorder="1" applyAlignment="1" applyProtection="1">
      <alignment horizontal="center" vertical="center"/>
      <protection locked="0"/>
    </xf>
    <xf numFmtId="2" fontId="12" fillId="33" borderId="14" xfId="0" applyNumberFormat="1" applyFont="1" applyFill="1" applyBorder="1" applyAlignment="1" applyProtection="1">
      <alignment horizontal="center" vertical="center"/>
      <protection locked="0"/>
    </xf>
    <xf numFmtId="0" fontId="12" fillId="33" borderId="24" xfId="0" applyFont="1" applyFill="1" applyBorder="1" applyAlignment="1" applyProtection="1">
      <alignment horizontal="center" vertical="center"/>
      <protection locked="0"/>
    </xf>
    <xf numFmtId="0" fontId="10" fillId="34" borderId="10" xfId="0" applyFont="1" applyFill="1" applyBorder="1" applyAlignment="1" applyProtection="1">
      <alignment vertical="center"/>
      <protection locked="0"/>
    </xf>
    <xf numFmtId="0" fontId="10" fillId="34" borderId="10" xfId="0" applyFont="1" applyFill="1" applyBorder="1" applyAlignment="1" applyProtection="1">
      <alignment/>
      <protection locked="0"/>
    </xf>
    <xf numFmtId="0" fontId="9" fillId="34" borderId="38" xfId="0" applyFont="1" applyFill="1" applyBorder="1" applyAlignment="1" applyProtection="1">
      <alignment wrapText="1"/>
      <protection locked="0"/>
    </xf>
    <xf numFmtId="0" fontId="9" fillId="0" borderId="38" xfId="0" applyFont="1" applyBorder="1" applyAlignment="1" applyProtection="1">
      <alignment/>
      <protection locked="0"/>
    </xf>
    <xf numFmtId="0" fontId="9" fillId="34" borderId="0" xfId="0" applyFont="1" applyFill="1" applyBorder="1" applyAlignment="1" applyProtection="1">
      <alignment/>
      <protection locked="0"/>
    </xf>
    <xf numFmtId="200" fontId="9" fillId="34" borderId="0" xfId="0" applyNumberFormat="1" applyFont="1" applyFill="1" applyBorder="1" applyAlignment="1" applyProtection="1">
      <alignment horizontal="center" vertical="center"/>
      <protection locked="0"/>
    </xf>
    <xf numFmtId="0" fontId="0" fillId="34" borderId="0" xfId="0" applyFill="1" applyBorder="1" applyAlignment="1" applyProtection="1">
      <alignment horizontal="center" wrapText="1"/>
      <protection locked="0"/>
    </xf>
    <xf numFmtId="0" fontId="1" fillId="34" borderId="10" xfId="0" applyFont="1" applyFill="1" applyBorder="1" applyAlignment="1" applyProtection="1">
      <alignment horizontal="center" vertical="center" wrapText="1"/>
      <protection locked="0"/>
    </xf>
    <xf numFmtId="0" fontId="1" fillId="34" borderId="23" xfId="0" applyFont="1" applyFill="1" applyBorder="1" applyAlignment="1" applyProtection="1">
      <alignment horizontal="center" vertical="center" wrapText="1"/>
      <protection locked="0"/>
    </xf>
    <xf numFmtId="0" fontId="2" fillId="33" borderId="23" xfId="0" applyFont="1" applyFill="1" applyBorder="1" applyAlignment="1" applyProtection="1">
      <alignment horizontal="center" vertical="center" wrapText="1"/>
      <protection locked="0"/>
    </xf>
    <xf numFmtId="14" fontId="2" fillId="33" borderId="23" xfId="0" applyNumberFormat="1" applyFont="1" applyFill="1" applyBorder="1" applyAlignment="1" applyProtection="1">
      <alignment horizontal="center" vertical="center" wrapText="1"/>
      <protection locked="0"/>
    </xf>
    <xf numFmtId="0" fontId="2" fillId="33" borderId="10" xfId="0" applyFont="1" applyFill="1" applyBorder="1" applyAlignment="1" applyProtection="1">
      <alignment horizontal="center" vertical="center" wrapText="1"/>
      <protection locked="0"/>
    </xf>
    <xf numFmtId="0" fontId="10" fillId="34" borderId="40" xfId="0" applyFont="1" applyFill="1" applyBorder="1" applyAlignment="1" applyProtection="1">
      <alignment horizontal="center"/>
      <protection locked="0"/>
    </xf>
    <xf numFmtId="0" fontId="10" fillId="34" borderId="41" xfId="0" applyFont="1" applyFill="1" applyBorder="1" applyAlignment="1" applyProtection="1">
      <alignment horizontal="center"/>
      <protection locked="0"/>
    </xf>
    <xf numFmtId="15" fontId="12" fillId="34" borderId="18" xfId="0" applyNumberFormat="1" applyFont="1" applyFill="1" applyBorder="1" applyAlignment="1" applyProtection="1">
      <alignment horizontal="center" vertical="center"/>
      <protection locked="0"/>
    </xf>
    <xf numFmtId="15" fontId="12" fillId="34" borderId="10" xfId="0" applyNumberFormat="1" applyFont="1" applyFill="1" applyBorder="1" applyAlignment="1" applyProtection="1">
      <alignment horizontal="center" vertical="center"/>
      <protection locked="0"/>
    </xf>
    <xf numFmtId="0" fontId="9" fillId="34" borderId="0" xfId="0" applyFont="1" applyFill="1" applyAlignment="1" applyProtection="1">
      <alignment horizontal="center"/>
      <protection locked="0"/>
    </xf>
    <xf numFmtId="3" fontId="9" fillId="34" borderId="14" xfId="0" applyNumberFormat="1" applyFont="1" applyFill="1" applyBorder="1" applyAlignment="1" applyProtection="1">
      <alignment horizontal="center" vertical="center"/>
      <protection locked="0"/>
    </xf>
    <xf numFmtId="0" fontId="10" fillId="34" borderId="0" xfId="0" applyFont="1" applyFill="1" applyAlignment="1" applyProtection="1">
      <alignment horizontal="left"/>
      <protection locked="0"/>
    </xf>
    <xf numFmtId="3" fontId="9" fillId="35" borderId="14" xfId="0" applyNumberFormat="1" applyFont="1" applyFill="1" applyBorder="1" applyAlignment="1" applyProtection="1">
      <alignment horizontal="center" vertical="center"/>
      <protection/>
    </xf>
    <xf numFmtId="4" fontId="9" fillId="35" borderId="10" xfId="0" applyNumberFormat="1" applyFont="1" applyFill="1" applyBorder="1" applyAlignment="1" applyProtection="1">
      <alignment horizontal="center" vertical="center"/>
      <protection/>
    </xf>
    <xf numFmtId="200" fontId="9" fillId="35" borderId="10" xfId="0" applyNumberFormat="1" applyFont="1" applyFill="1" applyBorder="1" applyAlignment="1" applyProtection="1">
      <alignment horizontal="center" vertical="center"/>
      <protection/>
    </xf>
    <xf numFmtId="0" fontId="1" fillId="34" borderId="0" xfId="0" applyFont="1" applyFill="1" applyAlignment="1">
      <alignment horizontal="center" vertical="center" wrapText="1"/>
    </xf>
    <xf numFmtId="0" fontId="0" fillId="34" borderId="0" xfId="0" applyFont="1" applyFill="1" applyAlignment="1">
      <alignment/>
    </xf>
    <xf numFmtId="0" fontId="0" fillId="34" borderId="0" xfId="0" applyFont="1" applyFill="1" applyAlignment="1">
      <alignment horizontal="center" vertical="center" wrapText="1"/>
    </xf>
    <xf numFmtId="0" fontId="1" fillId="34" borderId="0" xfId="0" applyFont="1" applyFill="1" applyBorder="1" applyAlignment="1">
      <alignment horizontal="center"/>
    </xf>
    <xf numFmtId="0" fontId="1" fillId="34" borderId="0" xfId="0" applyFont="1" applyFill="1" applyBorder="1" applyAlignment="1">
      <alignment horizontal="center" vertical="center" wrapText="1"/>
    </xf>
    <xf numFmtId="0" fontId="0" fillId="34" borderId="0" xfId="0" applyFont="1" applyFill="1" applyAlignment="1">
      <alignment horizontal="left" vertical="center" wrapText="1"/>
    </xf>
    <xf numFmtId="0" fontId="18" fillId="34" borderId="0" xfId="0" applyFont="1" applyFill="1" applyAlignment="1">
      <alignment horizontal="left" vertical="center" wrapText="1"/>
    </xf>
    <xf numFmtId="0" fontId="0" fillId="34" borderId="0" xfId="0" applyFont="1" applyFill="1" applyAlignment="1">
      <alignment vertical="center"/>
    </xf>
    <xf numFmtId="0" fontId="0" fillId="34" borderId="0" xfId="0" applyFont="1" applyFill="1" applyBorder="1" applyAlignment="1">
      <alignment horizontal="center" vertical="center" wrapText="1"/>
    </xf>
    <xf numFmtId="0" fontId="0" fillId="0" borderId="0" xfId="0" applyFont="1" applyFill="1" applyAlignment="1">
      <alignment/>
    </xf>
    <xf numFmtId="0" fontId="19" fillId="34" borderId="0" xfId="0" applyFont="1" applyFill="1" applyAlignment="1">
      <alignment horizontal="center" vertical="center" wrapText="1"/>
    </xf>
    <xf numFmtId="0" fontId="0" fillId="34" borderId="0" xfId="0" applyFont="1" applyFill="1" applyAlignment="1">
      <alignment wrapText="1"/>
    </xf>
    <xf numFmtId="0" fontId="0" fillId="34" borderId="0" xfId="0" applyFont="1" applyFill="1" applyAlignment="1">
      <alignment vertical="center" wrapText="1"/>
    </xf>
    <xf numFmtId="0" fontId="20" fillId="34" borderId="0" xfId="0" applyFont="1" applyFill="1" applyAlignment="1">
      <alignment horizontal="center" vertical="center" wrapText="1"/>
    </xf>
    <xf numFmtId="0" fontId="0" fillId="34" borderId="0" xfId="0" applyFont="1" applyFill="1" applyBorder="1" applyAlignment="1">
      <alignment horizontal="left" vertical="center" wrapText="1"/>
    </xf>
    <xf numFmtId="0" fontId="1" fillId="34" borderId="0" xfId="0" applyFont="1" applyFill="1" applyAlignment="1">
      <alignment/>
    </xf>
    <xf numFmtId="0" fontId="18" fillId="36" borderId="0" xfId="0" applyFont="1" applyFill="1" applyBorder="1" applyAlignment="1">
      <alignment horizontal="left" vertical="center" wrapText="1"/>
    </xf>
    <xf numFmtId="0" fontId="18" fillId="34" borderId="0" xfId="0" applyFont="1" applyFill="1" applyAlignment="1">
      <alignment/>
    </xf>
    <xf numFmtId="0" fontId="0" fillId="34" borderId="0" xfId="0" applyFont="1" applyFill="1" applyBorder="1" applyAlignment="1">
      <alignment horizontal="left" vertical="center" wrapText="1" indent="3"/>
    </xf>
    <xf numFmtId="0" fontId="0" fillId="34" borderId="0" xfId="0" applyFont="1" applyFill="1" applyBorder="1" applyAlignment="1">
      <alignment horizontal="left" vertical="center" wrapText="1" indent="2"/>
    </xf>
    <xf numFmtId="0" fontId="0" fillId="34" borderId="0" xfId="0" applyFont="1" applyFill="1" applyAlignment="1">
      <alignment horizontal="left" vertical="center" wrapText="1" indent="2"/>
    </xf>
    <xf numFmtId="0" fontId="1" fillId="34" borderId="0" xfId="0" applyFont="1" applyFill="1" applyBorder="1" applyAlignment="1">
      <alignment horizontal="left" vertical="center" wrapText="1"/>
    </xf>
    <xf numFmtId="0" fontId="1" fillId="34" borderId="0" xfId="0" applyFont="1" applyFill="1" applyAlignment="1">
      <alignment horizontal="left" vertical="center" wrapText="1"/>
    </xf>
    <xf numFmtId="0" fontId="0" fillId="0" borderId="0" xfId="0" applyFont="1" applyAlignment="1">
      <alignment/>
    </xf>
    <xf numFmtId="0" fontId="9" fillId="34" borderId="18" xfId="0" applyFont="1" applyFill="1" applyBorder="1" applyAlignment="1" applyProtection="1">
      <alignment vertical="center"/>
      <protection locked="0"/>
    </xf>
    <xf numFmtId="0" fontId="21" fillId="34" borderId="18" xfId="0" applyFont="1" applyFill="1" applyBorder="1" applyAlignment="1" applyProtection="1">
      <alignment vertical="center"/>
      <protection locked="0"/>
    </xf>
    <xf numFmtId="0" fontId="9" fillId="34" borderId="18" xfId="0" applyFont="1" applyFill="1" applyBorder="1" applyAlignment="1" applyProtection="1">
      <alignment vertical="top" wrapText="1"/>
      <protection locked="0"/>
    </xf>
    <xf numFmtId="0" fontId="8" fillId="34" borderId="0" xfId="0" applyFont="1" applyFill="1" applyAlignment="1" applyProtection="1">
      <alignment/>
      <protection locked="0"/>
    </xf>
    <xf numFmtId="0" fontId="9" fillId="34" borderId="18" xfId="0" applyFont="1" applyFill="1" applyBorder="1" applyAlignment="1" applyProtection="1">
      <alignment horizontal="left" vertical="center"/>
      <protection locked="0"/>
    </xf>
    <xf numFmtId="0" fontId="8" fillId="34" borderId="18" xfId="0" applyFont="1" applyFill="1" applyBorder="1" applyAlignment="1" applyProtection="1">
      <alignment horizontal="left" vertical="center"/>
      <protection locked="0"/>
    </xf>
    <xf numFmtId="2" fontId="12" fillId="33" borderId="10" xfId="0" applyNumberFormat="1" applyFont="1" applyFill="1" applyBorder="1" applyAlignment="1" applyProtection="1">
      <alignment horizontal="center" vertical="center"/>
      <protection locked="0"/>
    </xf>
    <xf numFmtId="0" fontId="4" fillId="34" borderId="0" xfId="37" applyFont="1" applyFill="1" applyAlignment="1" applyProtection="1">
      <alignment horizontal="right" vertical="center"/>
      <protection locked="0"/>
    </xf>
    <xf numFmtId="0" fontId="0" fillId="34" borderId="0" xfId="0" applyFont="1" applyFill="1" applyAlignment="1" applyProtection="1">
      <alignment wrapText="1"/>
      <protection locked="0"/>
    </xf>
    <xf numFmtId="0" fontId="1" fillId="14" borderId="10" xfId="0" applyFont="1" applyFill="1" applyBorder="1" applyAlignment="1">
      <alignment horizontal="center" vertical="center" wrapText="1"/>
    </xf>
    <xf numFmtId="0" fontId="0" fillId="0" borderId="0" xfId="0" applyFont="1" applyFill="1" applyBorder="1" applyAlignment="1">
      <alignment horizontal="left" vertical="center" wrapText="1"/>
    </xf>
    <xf numFmtId="0" fontId="0" fillId="0" borderId="0" xfId="0" applyFont="1" applyFill="1" applyAlignment="1">
      <alignment horizontal="left" vertical="center" wrapText="1"/>
    </xf>
    <xf numFmtId="0" fontId="2" fillId="34" borderId="0" xfId="0" applyFont="1" applyFill="1" applyAlignment="1" applyProtection="1">
      <alignment/>
      <protection/>
    </xf>
    <xf numFmtId="0" fontId="0" fillId="34" borderId="0" xfId="0" applyFont="1" applyFill="1" applyAlignment="1" applyProtection="1">
      <alignment vertical="center"/>
      <protection locked="0"/>
    </xf>
    <xf numFmtId="0" fontId="23" fillId="34" borderId="0" xfId="0" applyFont="1" applyFill="1" applyAlignment="1" applyProtection="1">
      <alignment horizontal="right" vertical="center"/>
      <protection locked="0"/>
    </xf>
    <xf numFmtId="0" fontId="4" fillId="34" borderId="0" xfId="37" applyFont="1" applyFill="1" applyAlignment="1" applyProtection="1">
      <alignment horizontal="right" vertical="center" wrapText="1"/>
      <protection locked="0"/>
    </xf>
    <xf numFmtId="49" fontId="12" fillId="33" borderId="23" xfId="0" applyNumberFormat="1" applyFont="1" applyFill="1" applyBorder="1" applyAlignment="1" applyProtection="1">
      <alignment horizontal="center" vertical="center"/>
      <protection locked="0"/>
    </xf>
    <xf numFmtId="49" fontId="12" fillId="33" borderId="42" xfId="0" applyNumberFormat="1" applyFont="1" applyFill="1" applyBorder="1" applyAlignment="1" applyProtection="1">
      <alignment horizontal="center" vertical="center"/>
      <protection locked="0"/>
    </xf>
    <xf numFmtId="0" fontId="4" fillId="34" borderId="28" xfId="37" applyFill="1" applyBorder="1" applyAlignment="1" applyProtection="1">
      <alignment horizontal="right" vertical="center"/>
      <protection locked="0"/>
    </xf>
    <xf numFmtId="0" fontId="4" fillId="34" borderId="0" xfId="37" applyFill="1" applyAlignment="1" applyProtection="1">
      <alignment horizontal="center" vertical="center"/>
      <protection locked="0"/>
    </xf>
    <xf numFmtId="0" fontId="4" fillId="34" borderId="43" xfId="37" applyFill="1" applyBorder="1" applyAlignment="1" applyProtection="1">
      <alignment horizontal="center" vertical="center"/>
      <protection locked="0"/>
    </xf>
    <xf numFmtId="15" fontId="21" fillId="34" borderId="44" xfId="0" applyNumberFormat="1" applyFont="1" applyFill="1" applyBorder="1" applyAlignment="1" applyProtection="1">
      <alignment horizontal="center" vertical="center" wrapText="1"/>
      <protection locked="0"/>
    </xf>
    <xf numFmtId="15" fontId="21" fillId="34" borderId="45" xfId="0" applyNumberFormat="1" applyFont="1" applyFill="1" applyBorder="1" applyAlignment="1" applyProtection="1">
      <alignment horizontal="center" vertical="center" wrapText="1"/>
      <protection locked="0"/>
    </xf>
    <xf numFmtId="0" fontId="9" fillId="34" borderId="46" xfId="0" applyFont="1" applyFill="1" applyBorder="1" applyAlignment="1" applyProtection="1">
      <alignment horizontal="left" vertical="center" wrapText="1"/>
      <protection locked="0"/>
    </xf>
    <xf numFmtId="0" fontId="9" fillId="34" borderId="47" xfId="0" applyFont="1" applyFill="1" applyBorder="1" applyAlignment="1" applyProtection="1">
      <alignment vertical="center" wrapText="1"/>
      <protection locked="0"/>
    </xf>
    <xf numFmtId="0" fontId="9" fillId="34" borderId="48" xfId="0" applyFont="1" applyFill="1" applyBorder="1" applyAlignment="1" applyProtection="1">
      <alignment horizontal="left" vertical="center" wrapText="1"/>
      <protection locked="0"/>
    </xf>
    <xf numFmtId="0" fontId="9" fillId="34" borderId="49" xfId="0" applyFont="1" applyFill="1" applyBorder="1" applyAlignment="1" applyProtection="1">
      <alignment horizontal="left" vertical="center" wrapText="1"/>
      <protection locked="0"/>
    </xf>
    <xf numFmtId="0" fontId="9" fillId="34" borderId="50" xfId="0" applyFont="1" applyFill="1" applyBorder="1" applyAlignment="1" applyProtection="1">
      <alignment horizontal="left" vertical="center" wrapText="1"/>
      <protection locked="0"/>
    </xf>
    <xf numFmtId="0" fontId="9" fillId="34" borderId="47" xfId="0" applyFont="1" applyFill="1" applyBorder="1" applyAlignment="1" applyProtection="1">
      <alignment horizontal="left" vertical="center" wrapText="1"/>
      <protection locked="0"/>
    </xf>
    <xf numFmtId="0" fontId="21" fillId="34" borderId="50" xfId="0" applyFont="1" applyFill="1" applyBorder="1" applyAlignment="1" applyProtection="1">
      <alignment horizontal="left" vertical="center" wrapText="1"/>
      <protection locked="0"/>
    </xf>
    <xf numFmtId="0" fontId="24" fillId="34" borderId="0" xfId="0" applyFont="1" applyFill="1" applyAlignment="1" applyProtection="1">
      <alignment horizontal="right" vertical="center"/>
      <protection locked="0"/>
    </xf>
    <xf numFmtId="0" fontId="1" fillId="34" borderId="32" xfId="0" applyFont="1" applyFill="1" applyBorder="1" applyAlignment="1" applyProtection="1">
      <alignment horizontal="center" vertical="center"/>
      <protection locked="0"/>
    </xf>
    <xf numFmtId="0" fontId="9" fillId="34" borderId="0" xfId="0" applyFont="1" applyFill="1" applyBorder="1" applyAlignment="1" applyProtection="1">
      <alignment horizontal="right" vertical="center"/>
      <protection locked="0"/>
    </xf>
    <xf numFmtId="0" fontId="0" fillId="34" borderId="29" xfId="0" applyFill="1" applyBorder="1" applyAlignment="1" applyProtection="1">
      <alignment horizontal="center" vertical="center"/>
      <protection locked="0"/>
    </xf>
    <xf numFmtId="0" fontId="4" fillId="0" borderId="0" xfId="37" applyFill="1" applyAlignment="1" applyProtection="1">
      <alignment horizontal="right" vertical="center"/>
      <protection locked="0"/>
    </xf>
    <xf numFmtId="0" fontId="10" fillId="34" borderId="10" xfId="0" applyFont="1" applyFill="1" applyBorder="1" applyAlignment="1" applyProtection="1">
      <alignment horizontal="right" vertical="center"/>
      <protection locked="0"/>
    </xf>
    <xf numFmtId="0" fontId="9" fillId="34" borderId="51" xfId="0" applyFont="1" applyFill="1" applyBorder="1" applyAlignment="1" applyProtection="1">
      <alignment horizontal="center" vertical="center" wrapText="1"/>
      <protection locked="0"/>
    </xf>
    <xf numFmtId="0" fontId="9" fillId="34" borderId="27" xfId="0" applyFont="1" applyFill="1" applyBorder="1" applyAlignment="1" applyProtection="1">
      <alignment horizontal="center" vertical="center" wrapText="1"/>
      <protection locked="0"/>
    </xf>
    <xf numFmtId="3" fontId="10" fillId="34" borderId="35" xfId="0" applyNumberFormat="1" applyFont="1" applyFill="1" applyBorder="1" applyAlignment="1" applyProtection="1">
      <alignment horizontal="left" vertical="center"/>
      <protection locked="0"/>
    </xf>
    <xf numFmtId="0" fontId="10" fillId="34" borderId="35" xfId="0" applyFont="1" applyFill="1" applyBorder="1" applyAlignment="1" applyProtection="1">
      <alignment horizontal="left" vertical="center"/>
      <protection locked="0"/>
    </xf>
    <xf numFmtId="0" fontId="10" fillId="34" borderId="35" xfId="0" applyFont="1" applyFill="1" applyBorder="1" applyAlignment="1" applyProtection="1">
      <alignment vertical="center"/>
      <protection locked="0"/>
    </xf>
    <xf numFmtId="0" fontId="9" fillId="34" borderId="10" xfId="0" applyFont="1" applyFill="1" applyBorder="1" applyAlignment="1" applyProtection="1">
      <alignment horizontal="center" vertical="center" wrapText="1"/>
      <protection locked="0"/>
    </xf>
    <xf numFmtId="0" fontId="21" fillId="34" borderId="10" xfId="0" applyFont="1" applyFill="1" applyBorder="1" applyAlignment="1" applyProtection="1">
      <alignment horizontal="center" vertical="center" wrapText="1"/>
      <protection locked="0"/>
    </xf>
    <xf numFmtId="15" fontId="21" fillId="34" borderId="10" xfId="0" applyNumberFormat="1" applyFont="1" applyFill="1" applyBorder="1" applyAlignment="1" applyProtection="1">
      <alignment horizontal="center" vertical="center" wrapText="1"/>
      <protection locked="0"/>
    </xf>
    <xf numFmtId="0" fontId="23" fillId="34" borderId="0" xfId="0" applyFont="1" applyFill="1" applyBorder="1" applyAlignment="1" applyProtection="1">
      <alignment horizontal="right" vertical="center"/>
      <protection locked="0"/>
    </xf>
    <xf numFmtId="0" fontId="0" fillId="34" borderId="0" xfId="0" applyFont="1" applyFill="1" applyAlignment="1" applyProtection="1">
      <alignment horizontal="left" vertical="center" wrapText="1"/>
      <protection locked="0"/>
    </xf>
    <xf numFmtId="0" fontId="0" fillId="34" borderId="0" xfId="0" applyFont="1" applyFill="1" applyBorder="1" applyAlignment="1" applyProtection="1">
      <alignment vertical="center"/>
      <protection locked="0"/>
    </xf>
    <xf numFmtId="0" fontId="28" fillId="34" borderId="0" xfId="0" applyFont="1" applyFill="1" applyAlignment="1" applyProtection="1">
      <alignment vertical="center"/>
      <protection locked="0"/>
    </xf>
    <xf numFmtId="0" fontId="27" fillId="34" borderId="0" xfId="0" applyFont="1" applyFill="1" applyAlignment="1" applyProtection="1">
      <alignment horizontal="right" vertical="center"/>
      <protection locked="0"/>
    </xf>
    <xf numFmtId="0" fontId="0" fillId="34" borderId="0" xfId="0" applyFont="1" applyFill="1" applyAlignment="1" applyProtection="1">
      <alignment horizontal="left" vertical="center"/>
      <protection locked="0"/>
    </xf>
    <xf numFmtId="0" fontId="9" fillId="34" borderId="24" xfId="0" applyFont="1" applyFill="1" applyBorder="1" applyAlignment="1" applyProtection="1">
      <alignment horizontal="left" vertical="center"/>
      <protection locked="0"/>
    </xf>
    <xf numFmtId="0" fontId="10" fillId="34" borderId="0" xfId="0" applyFont="1" applyFill="1" applyBorder="1" applyAlignment="1" applyProtection="1">
      <alignment horizontal="center" vertical="center"/>
      <protection locked="0"/>
    </xf>
    <xf numFmtId="0" fontId="0" fillId="34" borderId="10" xfId="0" applyFont="1" applyFill="1" applyBorder="1" applyAlignment="1" applyProtection="1">
      <alignment horizontal="center" vertical="center"/>
      <protection locked="0"/>
    </xf>
    <xf numFmtId="0" fontId="9" fillId="34" borderId="10" xfId="0" applyFont="1" applyFill="1" applyBorder="1" applyAlignment="1" applyProtection="1">
      <alignment horizontal="left" vertical="center" wrapText="1"/>
      <protection locked="0"/>
    </xf>
    <xf numFmtId="0" fontId="9" fillId="37" borderId="0" xfId="0" applyFont="1" applyFill="1" applyBorder="1" applyAlignment="1" applyProtection="1">
      <alignment horizontal="right" vertical="center"/>
      <protection locked="0"/>
    </xf>
    <xf numFmtId="0" fontId="9" fillId="37" borderId="0" xfId="0" applyFont="1" applyFill="1" applyBorder="1" applyAlignment="1" applyProtection="1">
      <alignment horizontal="right" vertical="center"/>
      <protection locked="0"/>
    </xf>
    <xf numFmtId="4" fontId="9" fillId="37" borderId="0" xfId="0" applyNumberFormat="1" applyFont="1" applyFill="1" applyBorder="1" applyAlignment="1" applyProtection="1">
      <alignment horizontal="center" vertical="center"/>
      <protection/>
    </xf>
    <xf numFmtId="0" fontId="0" fillId="34" borderId="0" xfId="0" applyFont="1" applyFill="1" applyAlignment="1" applyProtection="1">
      <alignment/>
      <protection locked="0"/>
    </xf>
    <xf numFmtId="0" fontId="1" fillId="34" borderId="10" xfId="0" applyFont="1" applyFill="1" applyBorder="1" applyAlignment="1" applyProtection="1">
      <alignment horizontal="center" vertical="center" wrapText="1"/>
      <protection locked="0"/>
    </xf>
    <xf numFmtId="0" fontId="4" fillId="0" borderId="0" xfId="37" applyAlignment="1" applyProtection="1">
      <alignment horizontal="right" vertical="center"/>
      <protection/>
    </xf>
    <xf numFmtId="0" fontId="4" fillId="0" borderId="0" xfId="37" applyAlignment="1" applyProtection="1">
      <alignment horizontal="center" vertical="center"/>
      <protection/>
    </xf>
    <xf numFmtId="0" fontId="4" fillId="0" borderId="10" xfId="37" applyBorder="1" applyAlignment="1" applyProtection="1">
      <alignment horizontal="center" vertical="center"/>
      <protection/>
    </xf>
    <xf numFmtId="0" fontId="4" fillId="0" borderId="0" xfId="37" applyFont="1" applyAlignment="1" applyProtection="1">
      <alignment horizontal="center" vertical="center"/>
      <protection/>
    </xf>
    <xf numFmtId="0" fontId="4" fillId="37" borderId="0" xfId="37" applyFill="1" applyAlignment="1" applyProtection="1">
      <alignment horizontal="right" vertical="center"/>
      <protection/>
    </xf>
    <xf numFmtId="0" fontId="4" fillId="34" borderId="10" xfId="37" applyFill="1" applyBorder="1" applyAlignment="1" applyProtection="1">
      <alignment horizontal="center" vertical="center" wrapText="1"/>
      <protection locked="0"/>
    </xf>
    <xf numFmtId="0" fontId="4" fillId="34" borderId="18" xfId="37" applyFill="1" applyBorder="1" applyAlignment="1" applyProtection="1">
      <alignment horizontal="center" vertical="center" wrapText="1"/>
      <protection locked="0"/>
    </xf>
    <xf numFmtId="0" fontId="6" fillId="34" borderId="10" xfId="0" applyFont="1" applyFill="1" applyBorder="1" applyAlignment="1" applyProtection="1">
      <alignment horizontal="right" vertical="center"/>
      <protection locked="0"/>
    </xf>
    <xf numFmtId="0" fontId="9" fillId="34" borderId="0" xfId="0" applyFont="1" applyFill="1" applyAlignment="1" applyProtection="1">
      <alignment horizontal="center" vertical="center"/>
      <protection locked="0"/>
    </xf>
    <xf numFmtId="0" fontId="9" fillId="34" borderId="0" xfId="0" applyFont="1" applyFill="1" applyAlignment="1" applyProtection="1">
      <alignment horizontal="right"/>
      <protection locked="0"/>
    </xf>
    <xf numFmtId="0" fontId="9" fillId="34" borderId="0" xfId="0" applyFont="1" applyFill="1" applyAlignment="1" applyProtection="1">
      <alignment horizontal="left"/>
      <protection locked="0"/>
    </xf>
    <xf numFmtId="0" fontId="10" fillId="34" borderId="0" xfId="0" applyFont="1" applyFill="1" applyAlignment="1" applyProtection="1">
      <alignment/>
      <protection locked="0"/>
    </xf>
    <xf numFmtId="0" fontId="37" fillId="34" borderId="0" xfId="0" applyFont="1" applyFill="1" applyAlignment="1" applyProtection="1">
      <alignment/>
      <protection/>
    </xf>
    <xf numFmtId="0" fontId="38" fillId="34" borderId="0" xfId="0" applyFont="1" applyFill="1" applyAlignment="1" applyProtection="1">
      <alignment/>
      <protection locked="0"/>
    </xf>
    <xf numFmtId="0" fontId="6" fillId="34" borderId="37" xfId="0" applyFont="1" applyFill="1" applyBorder="1" applyAlignment="1" applyProtection="1">
      <alignment horizontal="left" vertical="center" wrapText="1"/>
      <protection locked="0"/>
    </xf>
    <xf numFmtId="0" fontId="10" fillId="34" borderId="41" xfId="0" applyFont="1" applyFill="1" applyBorder="1" applyAlignment="1" applyProtection="1">
      <alignment horizontal="left" vertical="center" wrapText="1"/>
      <protection locked="0"/>
    </xf>
    <xf numFmtId="0" fontId="5" fillId="14" borderId="10" xfId="0" applyFont="1" applyFill="1" applyBorder="1" applyAlignment="1" applyProtection="1">
      <alignment horizontal="center"/>
      <protection locked="0"/>
    </xf>
    <xf numFmtId="0" fontId="8" fillId="34" borderId="10" xfId="0" applyFont="1" applyFill="1" applyBorder="1" applyAlignment="1" applyProtection="1">
      <alignment horizontal="center" vertical="center" wrapText="1"/>
      <protection locked="0"/>
    </xf>
    <xf numFmtId="0" fontId="8" fillId="34" borderId="10" xfId="0" applyFont="1" applyFill="1" applyBorder="1" applyAlignment="1" applyProtection="1">
      <alignment horizontal="center" vertical="center" wrapText="1"/>
      <protection locked="0"/>
    </xf>
    <xf numFmtId="0" fontId="6" fillId="34" borderId="28" xfId="0" applyFont="1" applyFill="1" applyBorder="1" applyAlignment="1" applyProtection="1">
      <alignment horizontal="left" vertical="center" wrapText="1"/>
      <protection locked="0"/>
    </xf>
    <xf numFmtId="0" fontId="6" fillId="34" borderId="43" xfId="0" applyFont="1" applyFill="1" applyBorder="1" applyAlignment="1" applyProtection="1">
      <alignment horizontal="left" vertical="center" wrapText="1"/>
      <protection locked="0"/>
    </xf>
    <xf numFmtId="0" fontId="9" fillId="14" borderId="10" xfId="0" applyFont="1" applyFill="1" applyBorder="1" applyAlignment="1" applyProtection="1">
      <alignment horizontal="center" vertical="center"/>
      <protection locked="0"/>
    </xf>
    <xf numFmtId="0" fontId="9" fillId="14" borderId="10" xfId="0" applyFont="1" applyFill="1" applyBorder="1" applyAlignment="1" applyProtection="1">
      <alignment horizontal="center" vertical="center"/>
      <protection locked="0"/>
    </xf>
    <xf numFmtId="0" fontId="6" fillId="34" borderId="20" xfId="0" applyFont="1" applyFill="1" applyBorder="1" applyAlignment="1" applyProtection="1">
      <alignment horizontal="left" vertical="center" wrapText="1"/>
      <protection locked="0"/>
    </xf>
    <xf numFmtId="0" fontId="6" fillId="34" borderId="40" xfId="0" applyFont="1" applyFill="1" applyBorder="1" applyAlignment="1" applyProtection="1">
      <alignment horizontal="left" vertical="center" wrapText="1"/>
      <protection locked="0"/>
    </xf>
    <xf numFmtId="0" fontId="9" fillId="14" borderId="52" xfId="0" applyFont="1" applyFill="1" applyBorder="1" applyAlignment="1" applyProtection="1">
      <alignment horizontal="center" vertical="center" wrapText="1"/>
      <protection locked="0"/>
    </xf>
    <xf numFmtId="0" fontId="9" fillId="14" borderId="53" xfId="0" applyFont="1" applyFill="1" applyBorder="1" applyAlignment="1" applyProtection="1">
      <alignment horizontal="center" vertical="center" wrapText="1"/>
      <protection locked="0"/>
    </xf>
    <xf numFmtId="0" fontId="9" fillId="14" borderId="45" xfId="0" applyFont="1" applyFill="1" applyBorder="1" applyAlignment="1" applyProtection="1">
      <alignment horizontal="center" vertical="center" wrapText="1"/>
      <protection locked="0"/>
    </xf>
    <xf numFmtId="0" fontId="9" fillId="14" borderId="53" xfId="0" applyFont="1" applyFill="1" applyBorder="1" applyAlignment="1" applyProtection="1">
      <alignment horizontal="center" vertical="center" wrapText="1"/>
      <protection locked="0"/>
    </xf>
    <xf numFmtId="0" fontId="9" fillId="14" borderId="45" xfId="0" applyFont="1" applyFill="1" applyBorder="1" applyAlignment="1" applyProtection="1">
      <alignment horizontal="center" vertical="center" wrapText="1"/>
      <protection locked="0"/>
    </xf>
    <xf numFmtId="3" fontId="12" fillId="33" borderId="18" xfId="37" applyNumberFormat="1" applyFont="1" applyFill="1" applyBorder="1" applyAlignment="1" applyProtection="1">
      <alignment horizontal="center" vertical="center"/>
      <protection locked="0"/>
    </xf>
    <xf numFmtId="0" fontId="12" fillId="0" borderId="17" xfId="37" applyFont="1" applyBorder="1" applyAlignment="1" applyProtection="1">
      <alignment horizontal="center" vertical="center"/>
      <protection locked="0"/>
    </xf>
    <xf numFmtId="0" fontId="6" fillId="34" borderId="0" xfId="0" applyFont="1" applyFill="1" applyBorder="1" applyAlignment="1" applyProtection="1">
      <alignment horizontal="left" vertical="center" wrapText="1"/>
      <protection locked="0"/>
    </xf>
    <xf numFmtId="3" fontId="12" fillId="33" borderId="18" xfId="0" applyNumberFormat="1" applyFont="1" applyFill="1"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10" fillId="34" borderId="0" xfId="0" applyFont="1" applyFill="1" applyBorder="1" applyAlignment="1" applyProtection="1">
      <alignment horizontal="left" vertical="center" wrapText="1"/>
      <protection locked="0"/>
    </xf>
    <xf numFmtId="0" fontId="10" fillId="34" borderId="43" xfId="0" applyFont="1" applyFill="1" applyBorder="1" applyAlignment="1" applyProtection="1">
      <alignment horizontal="left" vertical="center" wrapText="1"/>
      <protection locked="0"/>
    </xf>
    <xf numFmtId="0" fontId="6" fillId="34" borderId="38" xfId="0" applyFont="1" applyFill="1" applyBorder="1" applyAlignment="1" applyProtection="1">
      <alignment horizontal="left" vertical="center" wrapText="1"/>
      <protection locked="0"/>
    </xf>
    <xf numFmtId="0" fontId="6" fillId="34" borderId="41" xfId="0" applyFont="1" applyFill="1" applyBorder="1" applyAlignment="1" applyProtection="1">
      <alignment horizontal="left" vertical="center" wrapText="1"/>
      <protection locked="0"/>
    </xf>
    <xf numFmtId="0" fontId="10" fillId="34" borderId="54" xfId="0" applyFont="1" applyFill="1" applyBorder="1" applyAlignment="1" applyProtection="1">
      <alignment horizontal="center" vertical="center"/>
      <protection locked="0"/>
    </xf>
    <xf numFmtId="0" fontId="10" fillId="34" borderId="55" xfId="0" applyFont="1" applyFill="1" applyBorder="1" applyAlignment="1" applyProtection="1">
      <alignment horizontal="center" vertical="center"/>
      <protection locked="0"/>
    </xf>
    <xf numFmtId="0" fontId="8" fillId="34" borderId="10" xfId="0" applyFont="1" applyFill="1" applyBorder="1" applyAlignment="1" applyProtection="1">
      <alignment horizontal="center" vertical="center"/>
      <protection locked="0"/>
    </xf>
    <xf numFmtId="0" fontId="8" fillId="34" borderId="10" xfId="0" applyFont="1" applyFill="1" applyBorder="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6" fillId="34" borderId="24" xfId="0" applyFont="1" applyFill="1" applyBorder="1" applyAlignment="1" applyProtection="1">
      <alignment horizontal="left" vertical="center" wrapText="1"/>
      <protection locked="0"/>
    </xf>
    <xf numFmtId="0" fontId="8" fillId="14" borderId="53" xfId="0" applyFont="1" applyFill="1" applyBorder="1" applyAlignment="1" applyProtection="1">
      <alignment horizontal="center" vertical="center" wrapText="1"/>
      <protection locked="0"/>
    </xf>
    <xf numFmtId="0" fontId="8" fillId="14" borderId="45" xfId="0" applyFont="1" applyFill="1" applyBorder="1" applyAlignment="1" applyProtection="1">
      <alignment horizontal="center" vertical="center" wrapText="1"/>
      <protection locked="0"/>
    </xf>
    <xf numFmtId="0" fontId="9" fillId="14" borderId="49" xfId="0" applyFont="1" applyFill="1" applyBorder="1" applyAlignment="1" applyProtection="1">
      <alignment horizontal="center" vertical="center" wrapText="1"/>
      <protection locked="0"/>
    </xf>
    <xf numFmtId="0" fontId="8" fillId="14" borderId="38" xfId="0" applyFont="1" applyFill="1" applyBorder="1" applyAlignment="1" applyProtection="1">
      <alignment horizontal="center" vertical="center" wrapText="1"/>
      <protection locked="0"/>
    </xf>
    <xf numFmtId="0" fontId="8" fillId="14" borderId="15" xfId="0" applyFont="1" applyFill="1" applyBorder="1" applyAlignment="1" applyProtection="1">
      <alignment horizontal="center" vertical="center" wrapText="1"/>
      <protection locked="0"/>
    </xf>
    <xf numFmtId="3" fontId="0" fillId="0" borderId="17" xfId="0" applyNumberFormat="1" applyFont="1" applyBorder="1" applyAlignment="1" applyProtection="1">
      <alignment horizontal="center" vertical="center"/>
      <protection locked="0"/>
    </xf>
    <xf numFmtId="0" fontId="9" fillId="14" borderId="54" xfId="0" applyFont="1" applyFill="1" applyBorder="1" applyAlignment="1" applyProtection="1">
      <alignment horizontal="center" vertical="center"/>
      <protection locked="0"/>
    </xf>
    <xf numFmtId="0" fontId="0" fillId="14" borderId="53" xfId="0" applyFill="1" applyBorder="1" applyAlignment="1" applyProtection="1">
      <alignment horizontal="center" vertical="center"/>
      <protection locked="0"/>
    </xf>
    <xf numFmtId="0" fontId="0" fillId="14" borderId="45" xfId="0" applyFill="1" applyBorder="1" applyAlignment="1" applyProtection="1">
      <alignment horizontal="center" vertical="center"/>
      <protection locked="0"/>
    </xf>
    <xf numFmtId="0" fontId="9" fillId="34" borderId="56" xfId="0" applyFont="1" applyFill="1" applyBorder="1" applyAlignment="1" applyProtection="1">
      <alignment horizontal="center" vertical="center"/>
      <protection locked="0"/>
    </xf>
    <xf numFmtId="0" fontId="9" fillId="34" borderId="57" xfId="0" applyFont="1" applyFill="1" applyBorder="1" applyAlignment="1" applyProtection="1">
      <alignment horizontal="center" vertical="center"/>
      <protection locked="0"/>
    </xf>
    <xf numFmtId="0" fontId="9" fillId="34" borderId="34" xfId="0" applyFont="1" applyFill="1" applyBorder="1" applyAlignment="1" applyProtection="1">
      <alignment horizontal="center" vertical="center"/>
      <protection locked="0"/>
    </xf>
    <xf numFmtId="0" fontId="9" fillId="34" borderId="20" xfId="0" applyFont="1" applyFill="1" applyBorder="1" applyAlignment="1" applyProtection="1">
      <alignment horizontal="center" vertical="center"/>
      <protection locked="0"/>
    </xf>
    <xf numFmtId="0" fontId="9" fillId="34" borderId="40" xfId="0" applyFont="1" applyFill="1" applyBorder="1" applyAlignment="1" applyProtection="1">
      <alignment horizontal="center" vertical="center"/>
      <protection locked="0"/>
    </xf>
    <xf numFmtId="0" fontId="9" fillId="34" borderId="18" xfId="0" applyFont="1" applyFill="1" applyBorder="1" applyAlignment="1" applyProtection="1">
      <alignment horizontal="center" vertical="center"/>
      <protection locked="0"/>
    </xf>
    <xf numFmtId="0" fontId="9" fillId="34" borderId="39" xfId="0" applyFont="1" applyFill="1" applyBorder="1" applyAlignment="1" applyProtection="1">
      <alignment horizontal="center" vertical="center"/>
      <protection locked="0"/>
    </xf>
    <xf numFmtId="0" fontId="9" fillId="14" borderId="18" xfId="0" applyFont="1" applyFill="1" applyBorder="1" applyAlignment="1" applyProtection="1">
      <alignment horizontal="center" vertical="center"/>
      <protection locked="0"/>
    </xf>
    <xf numFmtId="0" fontId="9" fillId="14" borderId="36" xfId="0" applyFont="1" applyFill="1" applyBorder="1" applyAlignment="1" applyProtection="1">
      <alignment horizontal="center" vertical="center"/>
      <protection locked="0"/>
    </xf>
    <xf numFmtId="0" fontId="10" fillId="14" borderId="36" xfId="0" applyFont="1" applyFill="1" applyBorder="1" applyAlignment="1" applyProtection="1">
      <alignment vertical="center"/>
      <protection locked="0"/>
    </xf>
    <xf numFmtId="0" fontId="10" fillId="14" borderId="39" xfId="0" applyFont="1" applyFill="1" applyBorder="1" applyAlignment="1" applyProtection="1">
      <alignment vertical="center"/>
      <protection locked="0"/>
    </xf>
    <xf numFmtId="0" fontId="9" fillId="34" borderId="10" xfId="0" applyFont="1" applyFill="1" applyBorder="1" applyAlignment="1" applyProtection="1">
      <alignment horizontal="center" vertical="center"/>
      <protection locked="0"/>
    </xf>
    <xf numFmtId="0" fontId="9" fillId="34" borderId="10" xfId="0" applyFont="1" applyFill="1" applyBorder="1" applyAlignment="1" applyProtection="1">
      <alignment horizontal="center" vertical="center"/>
      <protection locked="0"/>
    </xf>
    <xf numFmtId="0" fontId="10" fillId="0" borderId="10" xfId="0" applyFont="1" applyBorder="1" applyAlignment="1" applyProtection="1">
      <alignment horizontal="center" vertical="center"/>
      <protection locked="0"/>
    </xf>
    <xf numFmtId="0" fontId="5" fillId="14" borderId="10" xfId="0" applyFont="1" applyFill="1" applyBorder="1" applyAlignment="1" applyProtection="1">
      <alignment horizontal="center" vertical="center" wrapText="1"/>
      <protection locked="0"/>
    </xf>
    <xf numFmtId="0" fontId="0" fillId="14" borderId="10" xfId="0" applyFill="1" applyBorder="1" applyAlignment="1">
      <alignment vertical="center" wrapText="1"/>
    </xf>
    <xf numFmtId="0" fontId="9" fillId="34" borderId="38" xfId="0" applyFont="1" applyFill="1" applyBorder="1" applyAlignment="1" applyProtection="1">
      <alignment horizontal="left" vertical="center"/>
      <protection locked="0"/>
    </xf>
    <xf numFmtId="0" fontId="0" fillId="0" borderId="38" xfId="0" applyBorder="1" applyAlignment="1">
      <alignment horizontal="left" vertical="center"/>
    </xf>
    <xf numFmtId="0" fontId="9" fillId="34" borderId="0" xfId="0" applyFont="1" applyFill="1" applyBorder="1" applyAlignment="1" applyProtection="1">
      <alignment horizontal="right" vertical="center"/>
      <protection locked="0"/>
    </xf>
    <xf numFmtId="0" fontId="0" fillId="0" borderId="0" xfId="0" applyBorder="1" applyAlignment="1">
      <alignment vertical="center"/>
    </xf>
    <xf numFmtId="0" fontId="9" fillId="34" borderId="18" xfId="0" applyFont="1" applyFill="1" applyBorder="1" applyAlignment="1" applyProtection="1">
      <alignment horizontal="center" vertical="center"/>
      <protection locked="0"/>
    </xf>
    <xf numFmtId="0" fontId="0" fillId="34" borderId="36" xfId="0" applyFill="1" applyBorder="1" applyAlignment="1" applyProtection="1">
      <alignment vertical="center"/>
      <protection locked="0"/>
    </xf>
    <xf numFmtId="0" fontId="0" fillId="34" borderId="39" xfId="0" applyFill="1" applyBorder="1" applyAlignment="1" applyProtection="1">
      <alignment vertical="center"/>
      <protection locked="0"/>
    </xf>
    <xf numFmtId="0" fontId="9" fillId="0" borderId="18" xfId="0" applyFont="1" applyBorder="1" applyAlignment="1">
      <alignment vertical="center" wrapText="1"/>
    </xf>
    <xf numFmtId="0" fontId="9" fillId="0" borderId="36" xfId="0" applyFont="1" applyBorder="1" applyAlignment="1">
      <alignment vertical="center" wrapText="1"/>
    </xf>
    <xf numFmtId="0" fontId="0" fillId="0" borderId="39" xfId="0" applyBorder="1" applyAlignment="1">
      <alignment vertical="center" wrapText="1"/>
    </xf>
    <xf numFmtId="0" fontId="0" fillId="0" borderId="18" xfId="0" applyFill="1" applyBorder="1" applyAlignment="1">
      <alignment horizontal="center" vertical="center" wrapText="1"/>
    </xf>
    <xf numFmtId="0" fontId="0" fillId="0" borderId="36" xfId="0" applyFill="1" applyBorder="1" applyAlignment="1">
      <alignment horizontal="center" vertical="center" wrapText="1"/>
    </xf>
    <xf numFmtId="0" fontId="0" fillId="0" borderId="39" xfId="0" applyFill="1" applyBorder="1" applyAlignment="1">
      <alignment horizontal="center" vertical="center" wrapText="1"/>
    </xf>
    <xf numFmtId="0" fontId="9" fillId="34" borderId="0" xfId="0" applyFont="1" applyFill="1" applyAlignment="1" applyProtection="1">
      <alignment horizontal="left" vertical="center"/>
      <protection locked="0"/>
    </xf>
    <xf numFmtId="0" fontId="0" fillId="34" borderId="0" xfId="0" applyFill="1" applyAlignment="1" applyProtection="1">
      <alignment horizontal="left" vertical="center"/>
      <protection locked="0"/>
    </xf>
    <xf numFmtId="0" fontId="0" fillId="0" borderId="0" xfId="0" applyAlignment="1" applyProtection="1">
      <alignment vertical="center"/>
      <protection locked="0"/>
    </xf>
    <xf numFmtId="0" fontId="5" fillId="14" borderId="10" xfId="0" applyFont="1" applyFill="1" applyBorder="1" applyAlignment="1" applyProtection="1">
      <alignment horizontal="center" vertical="center"/>
      <protection locked="0"/>
    </xf>
    <xf numFmtId="0" fontId="5" fillId="14" borderId="10" xfId="0" applyFont="1" applyFill="1" applyBorder="1" applyAlignment="1" applyProtection="1">
      <alignment horizontal="center" vertical="center"/>
      <protection locked="0"/>
    </xf>
    <xf numFmtId="0" fontId="0" fillId="14" borderId="10" xfId="0" applyFill="1" applyBorder="1" applyAlignment="1" applyProtection="1">
      <alignment vertical="center"/>
      <protection locked="0"/>
    </xf>
    <xf numFmtId="0" fontId="12" fillId="34" borderId="18" xfId="0" applyFont="1" applyFill="1" applyBorder="1" applyAlignment="1" applyProtection="1">
      <alignment horizontal="center" vertical="center"/>
      <protection locked="0"/>
    </xf>
    <xf numFmtId="0" fontId="0" fillId="34" borderId="36" xfId="0" applyFill="1" applyBorder="1" applyAlignment="1" applyProtection="1">
      <alignment horizontal="center" vertical="center"/>
      <protection locked="0"/>
    </xf>
    <xf numFmtId="0" fontId="0" fillId="34" borderId="39" xfId="0" applyFill="1" applyBorder="1" applyAlignment="1" applyProtection="1">
      <alignment horizontal="center" vertical="center"/>
      <protection locked="0"/>
    </xf>
    <xf numFmtId="0" fontId="9" fillId="34" borderId="37" xfId="0" applyFont="1" applyFill="1" applyBorder="1" applyAlignment="1" applyProtection="1">
      <alignment horizontal="right" vertical="center"/>
      <protection locked="0"/>
    </xf>
    <xf numFmtId="0" fontId="9" fillId="34" borderId="38" xfId="0" applyFont="1" applyFill="1" applyBorder="1" applyAlignment="1" applyProtection="1">
      <alignment horizontal="right" vertical="center"/>
      <protection locked="0"/>
    </xf>
    <xf numFmtId="0" fontId="0" fillId="0" borderId="38" xfId="0" applyBorder="1" applyAlignment="1" applyProtection="1">
      <alignment vertical="center"/>
      <protection locked="0"/>
    </xf>
    <xf numFmtId="0" fontId="0" fillId="14" borderId="10" xfId="0" applyFill="1" applyBorder="1" applyAlignment="1" applyProtection="1">
      <alignment vertical="center" wrapText="1"/>
      <protection locked="0"/>
    </xf>
    <xf numFmtId="0" fontId="0" fillId="0" borderId="0" xfId="0" applyBorder="1" applyAlignment="1" applyProtection="1">
      <alignment vertical="center"/>
      <protection locked="0"/>
    </xf>
    <xf numFmtId="0" fontId="0" fillId="0" borderId="0" xfId="0" applyAlignment="1">
      <alignment vertical="center"/>
    </xf>
    <xf numFmtId="0" fontId="9" fillId="0" borderId="10" xfId="0" applyFont="1" applyFill="1" applyBorder="1" applyAlignment="1" applyProtection="1">
      <alignment horizontal="center" vertical="center" wrapText="1"/>
      <protection locked="0"/>
    </xf>
    <xf numFmtId="0" fontId="10" fillId="0" borderId="10" xfId="0" applyFont="1" applyFill="1" applyBorder="1" applyAlignment="1">
      <alignment vertical="center" wrapText="1"/>
    </xf>
    <xf numFmtId="0" fontId="12" fillId="34" borderId="58" xfId="0" applyFont="1" applyFill="1" applyBorder="1" applyAlignment="1" applyProtection="1">
      <alignment horizontal="center" vertical="center"/>
      <protection locked="0"/>
    </xf>
    <xf numFmtId="0" fontId="0" fillId="0" borderId="59" xfId="0" applyBorder="1" applyAlignment="1" applyProtection="1">
      <alignment vertical="center"/>
      <protection locked="0"/>
    </xf>
    <xf numFmtId="0" fontId="0" fillId="0" borderId="18" xfId="0" applyBorder="1" applyAlignment="1" applyProtection="1">
      <alignment vertical="center"/>
      <protection locked="0"/>
    </xf>
    <xf numFmtId="0" fontId="0" fillId="0" borderId="36" xfId="0" applyBorder="1" applyAlignment="1" applyProtection="1">
      <alignment vertical="center"/>
      <protection locked="0"/>
    </xf>
    <xf numFmtId="0" fontId="0" fillId="0" borderId="39" xfId="0" applyBorder="1" applyAlignment="1" applyProtection="1">
      <alignment vertical="center"/>
      <protection locked="0"/>
    </xf>
    <xf numFmtId="0" fontId="10" fillId="14" borderId="18" xfId="0" applyFont="1" applyFill="1" applyBorder="1" applyAlignment="1" applyProtection="1">
      <alignment horizontal="center" vertical="center" wrapText="1"/>
      <protection locked="0"/>
    </xf>
    <xf numFmtId="0" fontId="10" fillId="14" borderId="36" xfId="0" applyFont="1" applyFill="1" applyBorder="1" applyAlignment="1" applyProtection="1">
      <alignment horizontal="center" vertical="center" wrapText="1"/>
      <protection locked="0"/>
    </xf>
    <xf numFmtId="0" fontId="10" fillId="14" borderId="36" xfId="0" applyFont="1" applyFill="1" applyBorder="1" applyAlignment="1" applyProtection="1">
      <alignment vertical="center" wrapText="1"/>
      <protection locked="0"/>
    </xf>
    <xf numFmtId="0" fontId="0" fillId="14" borderId="36" xfId="0" applyFill="1" applyBorder="1" applyAlignment="1" applyProtection="1">
      <alignment vertical="center"/>
      <protection locked="0"/>
    </xf>
    <xf numFmtId="0" fontId="0" fillId="14" borderId="39" xfId="0" applyFill="1" applyBorder="1" applyAlignment="1" applyProtection="1">
      <alignment vertical="center"/>
      <protection locked="0"/>
    </xf>
    <xf numFmtId="0" fontId="0" fillId="34" borderId="18" xfId="0" applyFill="1" applyBorder="1" applyAlignment="1" applyProtection="1">
      <alignment vertical="center"/>
      <protection locked="0"/>
    </xf>
    <xf numFmtId="0" fontId="0" fillId="34" borderId="60" xfId="0" applyFill="1" applyBorder="1" applyAlignment="1" applyProtection="1">
      <alignment vertical="center"/>
      <protection locked="0"/>
    </xf>
    <xf numFmtId="0" fontId="0" fillId="0" borderId="31" xfId="0" applyBorder="1" applyAlignment="1" applyProtection="1">
      <alignment vertical="center"/>
      <protection locked="0"/>
    </xf>
    <xf numFmtId="0" fontId="0" fillId="0" borderId="34" xfId="0" applyBorder="1" applyAlignment="1" applyProtection="1">
      <alignment vertical="center"/>
      <protection locked="0"/>
    </xf>
    <xf numFmtId="0" fontId="0" fillId="0" borderId="0" xfId="0" applyAlignment="1" applyProtection="1">
      <alignment horizontal="left" vertical="center" wrapText="1"/>
      <protection locked="0"/>
    </xf>
    <xf numFmtId="0" fontId="10" fillId="34" borderId="29" xfId="0" applyFont="1" applyFill="1" applyBorder="1" applyAlignment="1" applyProtection="1">
      <alignment horizontal="center" vertical="center"/>
      <protection locked="0"/>
    </xf>
    <xf numFmtId="0" fontId="0" fillId="34" borderId="29" xfId="0" applyFill="1" applyBorder="1" applyAlignment="1" applyProtection="1">
      <alignment vertical="center"/>
      <protection locked="0"/>
    </xf>
    <xf numFmtId="0" fontId="9" fillId="34" borderId="18" xfId="0" applyFont="1" applyFill="1" applyBorder="1" applyAlignment="1" applyProtection="1">
      <alignment horizontal="right" vertical="center"/>
      <protection locked="0"/>
    </xf>
    <xf numFmtId="0" fontId="0" fillId="0" borderId="17" xfId="0" applyBorder="1" applyAlignment="1" applyProtection="1">
      <alignment vertical="center"/>
      <protection locked="0"/>
    </xf>
    <xf numFmtId="0" fontId="9" fillId="34" borderId="24" xfId="0" applyFont="1" applyFill="1" applyBorder="1" applyAlignment="1" applyProtection="1">
      <alignment horizontal="left" vertical="center" wrapText="1"/>
      <protection locked="0"/>
    </xf>
    <xf numFmtId="0" fontId="0" fillId="34" borderId="24" xfId="0" applyFill="1" applyBorder="1" applyAlignment="1" applyProtection="1">
      <alignment vertical="center" wrapText="1"/>
      <protection locked="0"/>
    </xf>
    <xf numFmtId="0" fontId="0" fillId="0" borderId="24" xfId="0" applyBorder="1" applyAlignment="1" applyProtection="1">
      <alignment vertical="center"/>
      <protection locked="0"/>
    </xf>
    <xf numFmtId="0" fontId="9" fillId="34" borderId="0" xfId="0" applyFont="1" applyFill="1" applyBorder="1" applyAlignment="1" applyProtection="1">
      <alignment horizontal="left" vertical="center"/>
      <protection locked="0"/>
    </xf>
    <xf numFmtId="0" fontId="9" fillId="34" borderId="0" xfId="0" applyFont="1" applyFill="1" applyBorder="1" applyAlignment="1" applyProtection="1">
      <alignment horizontal="left" vertical="center"/>
      <protection locked="0"/>
    </xf>
    <xf numFmtId="0" fontId="9" fillId="34" borderId="60" xfId="0" applyFont="1" applyFill="1" applyBorder="1" applyAlignment="1" applyProtection="1">
      <alignment horizontal="center" vertical="center" wrapText="1"/>
      <protection locked="0"/>
    </xf>
    <xf numFmtId="0" fontId="9" fillId="34" borderId="34" xfId="0" applyFont="1" applyFill="1" applyBorder="1" applyAlignment="1" applyProtection="1">
      <alignment horizontal="center" vertical="center" wrapText="1"/>
      <protection locked="0"/>
    </xf>
    <xf numFmtId="0" fontId="6" fillId="34" borderId="18" xfId="0" applyFont="1" applyFill="1" applyBorder="1" applyAlignment="1" applyProtection="1">
      <alignment horizontal="left" wrapText="1"/>
      <protection locked="0"/>
    </xf>
    <xf numFmtId="0" fontId="6" fillId="34" borderId="36" xfId="0" applyFont="1" applyFill="1" applyBorder="1" applyAlignment="1" applyProtection="1">
      <alignment horizontal="left" wrapText="1"/>
      <protection locked="0"/>
    </xf>
    <xf numFmtId="0" fontId="6" fillId="34" borderId="39" xfId="0" applyFont="1" applyFill="1" applyBorder="1" applyAlignment="1" applyProtection="1">
      <alignment horizontal="left" wrapText="1"/>
      <protection locked="0"/>
    </xf>
    <xf numFmtId="0" fontId="4" fillId="0" borderId="0" xfId="37" applyAlignment="1" applyProtection="1">
      <alignment horizontal="center" vertical="center"/>
      <protection/>
    </xf>
    <xf numFmtId="0" fontId="9" fillId="14" borderId="18" xfId="0" applyFont="1" applyFill="1" applyBorder="1" applyAlignment="1" applyProtection="1">
      <alignment horizontal="center" vertical="center" wrapText="1"/>
      <protection locked="0"/>
    </xf>
    <xf numFmtId="0" fontId="9" fillId="14" borderId="36" xfId="0" applyFont="1" applyFill="1" applyBorder="1" applyAlignment="1" applyProtection="1">
      <alignment horizontal="center" vertical="center"/>
      <protection locked="0"/>
    </xf>
    <xf numFmtId="0" fontId="9" fillId="14" borderId="39" xfId="0" applyFont="1" applyFill="1" applyBorder="1" applyAlignment="1" applyProtection="1">
      <alignment horizontal="center" vertical="center"/>
      <protection locked="0"/>
    </xf>
    <xf numFmtId="0" fontId="8" fillId="34" borderId="20" xfId="0" applyFont="1" applyFill="1" applyBorder="1" applyAlignment="1" applyProtection="1">
      <alignment horizontal="center" vertical="center" wrapText="1"/>
      <protection locked="0"/>
    </xf>
    <xf numFmtId="0" fontId="8" fillId="34" borderId="24" xfId="0" applyFont="1" applyFill="1" applyBorder="1" applyAlignment="1" applyProtection="1">
      <alignment horizontal="center" vertical="center" wrapText="1"/>
      <protection locked="0"/>
    </xf>
    <xf numFmtId="0" fontId="8" fillId="34" borderId="40" xfId="0" applyFont="1" applyFill="1" applyBorder="1" applyAlignment="1" applyProtection="1">
      <alignment horizontal="center" vertical="center" wrapText="1"/>
      <protection locked="0"/>
    </xf>
    <xf numFmtId="0" fontId="21" fillId="34" borderId="20" xfId="0" applyFont="1" applyFill="1" applyBorder="1" applyAlignment="1" applyProtection="1">
      <alignment horizontal="center" vertical="center" wrapText="1"/>
      <protection locked="0"/>
    </xf>
    <xf numFmtId="0" fontId="21" fillId="34" borderId="37" xfId="0" applyFont="1" applyFill="1" applyBorder="1" applyAlignment="1" applyProtection="1">
      <alignment horizontal="center" vertical="center" wrapText="1"/>
      <protection locked="0"/>
    </xf>
    <xf numFmtId="0" fontId="0" fillId="0" borderId="34" xfId="0" applyBorder="1" applyAlignment="1" applyProtection="1">
      <alignment vertical="center" wrapText="1"/>
      <protection locked="0"/>
    </xf>
    <xf numFmtId="0" fontId="9" fillId="34" borderId="50" xfId="0" applyFont="1" applyFill="1" applyBorder="1" applyAlignment="1" applyProtection="1">
      <alignment horizontal="center" vertical="center" wrapText="1"/>
      <protection locked="0"/>
    </xf>
    <xf numFmtId="0" fontId="9" fillId="34" borderId="17" xfId="0" applyFont="1" applyFill="1" applyBorder="1" applyAlignment="1" applyProtection="1">
      <alignment horizontal="center" vertical="center" wrapText="1"/>
      <protection locked="0"/>
    </xf>
    <xf numFmtId="0" fontId="9" fillId="34" borderId="54" xfId="0" applyFont="1" applyFill="1" applyBorder="1" applyAlignment="1" applyProtection="1">
      <alignment horizontal="center" vertical="center" wrapText="1"/>
      <protection locked="0"/>
    </xf>
    <xf numFmtId="0" fontId="9" fillId="34" borderId="61" xfId="0" applyFont="1" applyFill="1" applyBorder="1" applyAlignment="1" applyProtection="1">
      <alignment horizontal="center" vertical="center" wrapText="1"/>
      <protection locked="0"/>
    </xf>
    <xf numFmtId="0" fontId="9" fillId="34" borderId="58" xfId="0" applyFont="1" applyFill="1" applyBorder="1" applyAlignment="1" applyProtection="1">
      <alignment horizontal="center" vertical="center" wrapText="1"/>
      <protection locked="0"/>
    </xf>
    <xf numFmtId="0" fontId="9" fillId="34" borderId="59" xfId="0" applyFont="1" applyFill="1" applyBorder="1" applyAlignment="1" applyProtection="1">
      <alignment horizontal="center" vertical="center" wrapText="1"/>
      <protection locked="0"/>
    </xf>
    <xf numFmtId="0" fontId="9" fillId="14" borderId="18" xfId="0" applyFont="1" applyFill="1" applyBorder="1" applyAlignment="1" applyProtection="1">
      <alignment horizontal="center"/>
      <protection locked="0"/>
    </xf>
    <xf numFmtId="0" fontId="0" fillId="14" borderId="36" xfId="0" applyFill="1" applyBorder="1" applyAlignment="1" applyProtection="1">
      <alignment horizontal="center"/>
      <protection locked="0"/>
    </xf>
    <xf numFmtId="0" fontId="0" fillId="14" borderId="39" xfId="0" applyFill="1" applyBorder="1" applyAlignment="1" applyProtection="1">
      <alignment horizontal="center"/>
      <protection locked="0"/>
    </xf>
    <xf numFmtId="0" fontId="8" fillId="34" borderId="18" xfId="0" applyFont="1" applyFill="1" applyBorder="1" applyAlignment="1" applyProtection="1">
      <alignment horizontal="center"/>
      <protection locked="0"/>
    </xf>
    <xf numFmtId="0" fontId="0" fillId="0" borderId="36" xfId="0" applyBorder="1" applyAlignment="1" applyProtection="1">
      <alignment horizontal="center"/>
      <protection locked="0"/>
    </xf>
    <xf numFmtId="0" fontId="0" fillId="0" borderId="39" xfId="0" applyBorder="1" applyAlignment="1" applyProtection="1">
      <alignment horizontal="center"/>
      <protection locked="0"/>
    </xf>
    <xf numFmtId="0" fontId="9" fillId="34" borderId="10" xfId="0" applyFont="1" applyFill="1" applyBorder="1" applyAlignment="1" applyProtection="1">
      <alignment horizontal="right" vertical="center"/>
      <protection locked="0"/>
    </xf>
    <xf numFmtId="0" fontId="10" fillId="34" borderId="38" xfId="0" applyFont="1" applyFill="1" applyBorder="1" applyAlignment="1" applyProtection="1">
      <alignment horizontal="left" vertical="center" wrapText="1"/>
      <protection locked="0"/>
    </xf>
    <xf numFmtId="0" fontId="9" fillId="14" borderId="20" xfId="0" applyFont="1" applyFill="1" applyBorder="1" applyAlignment="1" applyProtection="1">
      <alignment horizontal="center" vertical="center"/>
      <protection locked="0"/>
    </xf>
    <xf numFmtId="0" fontId="9" fillId="14" borderId="24" xfId="0" applyFont="1" applyFill="1" applyBorder="1" applyAlignment="1" applyProtection="1">
      <alignment horizontal="center" vertical="center"/>
      <protection locked="0"/>
    </xf>
    <xf numFmtId="0" fontId="9" fillId="14" borderId="40" xfId="0" applyFont="1" applyFill="1" applyBorder="1" applyAlignment="1" applyProtection="1">
      <alignment horizontal="center" vertical="center"/>
      <protection locked="0"/>
    </xf>
    <xf numFmtId="3" fontId="9" fillId="35" borderId="18" xfId="0" applyNumberFormat="1" applyFont="1" applyFill="1" applyBorder="1" applyAlignment="1" applyProtection="1">
      <alignment horizontal="center" vertical="center"/>
      <protection/>
    </xf>
    <xf numFmtId="3" fontId="9" fillId="35" borderId="39" xfId="0" applyNumberFormat="1" applyFont="1" applyFill="1" applyBorder="1" applyAlignment="1" applyProtection="1">
      <alignment horizontal="center" vertical="center"/>
      <protection/>
    </xf>
    <xf numFmtId="0" fontId="9" fillId="34" borderId="36" xfId="0" applyFont="1" applyFill="1" applyBorder="1" applyAlignment="1" applyProtection="1">
      <alignment horizontal="right" vertical="center"/>
      <protection locked="0"/>
    </xf>
    <xf numFmtId="0" fontId="9" fillId="34" borderId="39" xfId="0" applyFont="1" applyFill="1" applyBorder="1" applyAlignment="1" applyProtection="1">
      <alignment horizontal="right" vertical="center"/>
      <protection locked="0"/>
    </xf>
    <xf numFmtId="0" fontId="9" fillId="34" borderId="36" xfId="0" applyFont="1" applyFill="1" applyBorder="1" applyAlignment="1" applyProtection="1">
      <alignment horizontal="center" vertical="center"/>
      <protection locked="0"/>
    </xf>
    <xf numFmtId="0" fontId="9" fillId="14" borderId="10" xfId="0" applyFont="1" applyFill="1" applyBorder="1" applyAlignment="1" applyProtection="1">
      <alignment horizontal="center"/>
      <protection locked="0"/>
    </xf>
    <xf numFmtId="0" fontId="9" fillId="14" borderId="10" xfId="0" applyFont="1" applyFill="1" applyBorder="1" applyAlignment="1" applyProtection="1">
      <alignment horizontal="center"/>
      <protection locked="0"/>
    </xf>
    <xf numFmtId="0" fontId="9" fillId="34" borderId="23" xfId="0" applyFont="1" applyFill="1" applyBorder="1" applyAlignment="1" applyProtection="1">
      <alignment horizontal="center" vertical="center" wrapText="1"/>
      <protection locked="0"/>
    </xf>
    <xf numFmtId="0" fontId="9" fillId="34" borderId="62" xfId="0" applyFont="1" applyFill="1" applyBorder="1" applyAlignment="1" applyProtection="1">
      <alignment horizontal="center" vertical="center" wrapText="1"/>
      <protection locked="0"/>
    </xf>
    <xf numFmtId="0" fontId="9" fillId="34" borderId="20" xfId="0" applyFont="1" applyFill="1" applyBorder="1" applyAlignment="1" applyProtection="1">
      <alignment horizontal="center" vertical="center" wrapText="1"/>
      <protection locked="0"/>
    </xf>
    <xf numFmtId="0" fontId="9" fillId="34" borderId="40" xfId="0" applyFont="1" applyFill="1" applyBorder="1" applyAlignment="1" applyProtection="1">
      <alignment horizontal="center" vertical="center" wrapText="1"/>
      <protection locked="0"/>
    </xf>
    <xf numFmtId="0" fontId="9" fillId="34" borderId="37" xfId="0" applyFont="1" applyFill="1" applyBorder="1" applyAlignment="1" applyProtection="1">
      <alignment horizontal="center" vertical="center" wrapText="1"/>
      <protection locked="0"/>
    </xf>
    <xf numFmtId="0" fontId="9" fillId="34" borderId="41" xfId="0" applyFont="1" applyFill="1" applyBorder="1" applyAlignment="1" applyProtection="1">
      <alignment horizontal="center" vertical="center" wrapText="1"/>
      <protection locked="0"/>
    </xf>
    <xf numFmtId="0" fontId="9" fillId="34" borderId="24" xfId="0" applyFont="1" applyFill="1" applyBorder="1" applyAlignment="1" applyProtection="1">
      <alignment horizontal="center" vertical="center"/>
      <protection locked="0"/>
    </xf>
    <xf numFmtId="0" fontId="9" fillId="34" borderId="37" xfId="0" applyFont="1" applyFill="1" applyBorder="1" applyAlignment="1" applyProtection="1">
      <alignment horizontal="center" vertical="center"/>
      <protection locked="0"/>
    </xf>
    <xf numFmtId="0" fontId="9" fillId="34" borderId="38" xfId="0" applyFont="1" applyFill="1" applyBorder="1" applyAlignment="1" applyProtection="1">
      <alignment horizontal="center" vertical="center"/>
      <protection locked="0"/>
    </xf>
    <xf numFmtId="0" fontId="9" fillId="34" borderId="41" xfId="0" applyFont="1" applyFill="1" applyBorder="1" applyAlignment="1" applyProtection="1">
      <alignment horizontal="center" vertical="center"/>
      <protection locked="0"/>
    </xf>
    <xf numFmtId="0" fontId="9" fillId="34" borderId="17" xfId="0" applyFont="1" applyFill="1" applyBorder="1" applyAlignment="1" applyProtection="1">
      <alignment horizontal="right" vertical="center"/>
      <protection locked="0"/>
    </xf>
    <xf numFmtId="0" fontId="0" fillId="0" borderId="39" xfId="0" applyBorder="1" applyAlignment="1" applyProtection="1">
      <alignment horizontal="center" vertical="center"/>
      <protection locked="0"/>
    </xf>
    <xf numFmtId="0" fontId="9" fillId="34" borderId="18" xfId="0" applyFont="1" applyFill="1" applyBorder="1" applyAlignment="1" applyProtection="1">
      <alignment horizontal="center" vertical="center" wrapText="1"/>
      <protection locked="0"/>
    </xf>
    <xf numFmtId="0" fontId="9" fillId="34" borderId="36" xfId="0" applyFont="1" applyFill="1" applyBorder="1" applyAlignment="1" applyProtection="1">
      <alignment horizontal="center" vertical="center" wrapText="1"/>
      <protection locked="0"/>
    </xf>
    <xf numFmtId="0" fontId="9" fillId="34" borderId="39" xfId="0" applyFont="1" applyFill="1" applyBorder="1" applyAlignment="1" applyProtection="1">
      <alignment horizontal="center" vertical="center" wrapText="1"/>
      <protection locked="0"/>
    </xf>
    <xf numFmtId="0" fontId="12" fillId="33" borderId="18" xfId="0" applyFont="1" applyFill="1" applyBorder="1" applyAlignment="1" applyProtection="1">
      <alignment horizontal="center" vertical="center" wrapText="1"/>
      <protection locked="0"/>
    </xf>
    <xf numFmtId="0" fontId="12" fillId="33" borderId="39" xfId="0" applyFont="1" applyFill="1" applyBorder="1" applyAlignment="1" applyProtection="1">
      <alignment horizontal="center" vertical="center" wrapText="1"/>
      <protection locked="0"/>
    </xf>
    <xf numFmtId="3" fontId="12" fillId="33" borderId="18" xfId="0" applyNumberFormat="1" applyFont="1" applyFill="1" applyBorder="1" applyAlignment="1" applyProtection="1">
      <alignment horizontal="center" vertical="center" wrapText="1"/>
      <protection locked="0"/>
    </xf>
    <xf numFmtId="3" fontId="12" fillId="33" borderId="36" xfId="0" applyNumberFormat="1" applyFont="1" applyFill="1" applyBorder="1" applyAlignment="1" applyProtection="1">
      <alignment horizontal="center" vertical="center" wrapText="1"/>
      <protection locked="0"/>
    </xf>
    <xf numFmtId="4" fontId="9" fillId="35" borderId="18" xfId="0" applyNumberFormat="1" applyFont="1" applyFill="1" applyBorder="1" applyAlignment="1" applyProtection="1">
      <alignment horizontal="center" vertical="center"/>
      <protection/>
    </xf>
    <xf numFmtId="4" fontId="9" fillId="35" borderId="39" xfId="0" applyNumberFormat="1" applyFont="1" applyFill="1" applyBorder="1" applyAlignment="1" applyProtection="1">
      <alignment horizontal="center" vertical="center"/>
      <protection/>
    </xf>
    <xf numFmtId="0" fontId="10" fillId="34" borderId="10" xfId="0" applyFont="1" applyFill="1" applyBorder="1" applyAlignment="1" applyProtection="1">
      <alignment horizontal="center" vertical="center"/>
      <protection locked="0"/>
    </xf>
    <xf numFmtId="0" fontId="12" fillId="33" borderId="18" xfId="0" applyFont="1" applyFill="1" applyBorder="1" applyAlignment="1" applyProtection="1">
      <alignment horizontal="center" vertical="center" wrapText="1"/>
      <protection locked="0"/>
    </xf>
    <xf numFmtId="0" fontId="12" fillId="33" borderId="39" xfId="0" applyFont="1" applyFill="1" applyBorder="1" applyAlignment="1" applyProtection="1">
      <alignment horizontal="center" vertical="center" wrapText="1"/>
      <protection locked="0"/>
    </xf>
    <xf numFmtId="0" fontId="12" fillId="33" borderId="10" xfId="0" applyFont="1" applyFill="1" applyBorder="1" applyAlignment="1" applyProtection="1">
      <alignment horizontal="center" vertical="center"/>
      <protection locked="0"/>
    </xf>
    <xf numFmtId="0" fontId="10" fillId="34" borderId="18" xfId="0" applyFont="1" applyFill="1" applyBorder="1" applyAlignment="1" applyProtection="1">
      <alignment horizontal="left" vertical="center" wrapText="1"/>
      <protection locked="0"/>
    </xf>
    <xf numFmtId="0" fontId="10" fillId="34" borderId="39" xfId="0" applyFont="1" applyFill="1" applyBorder="1" applyAlignment="1" applyProtection="1">
      <alignment horizontal="left" vertical="center" wrapText="1"/>
      <protection locked="0"/>
    </xf>
    <xf numFmtId="0" fontId="9" fillId="34" borderId="18" xfId="0" applyFont="1" applyFill="1" applyBorder="1" applyAlignment="1" applyProtection="1">
      <alignment horizontal="left" vertical="center" wrapText="1"/>
      <protection locked="0"/>
    </xf>
    <xf numFmtId="0" fontId="9" fillId="34" borderId="36" xfId="0" applyFont="1" applyFill="1" applyBorder="1" applyAlignment="1" applyProtection="1">
      <alignment horizontal="left" vertical="center" wrapText="1"/>
      <protection locked="0"/>
    </xf>
    <xf numFmtId="0" fontId="9" fillId="34" borderId="39" xfId="0" applyFont="1" applyFill="1" applyBorder="1" applyAlignment="1" applyProtection="1">
      <alignment horizontal="left" vertical="center" wrapText="1"/>
      <protection locked="0"/>
    </xf>
    <xf numFmtId="0" fontId="8" fillId="14" borderId="18" xfId="0" applyFont="1" applyFill="1" applyBorder="1" applyAlignment="1" applyProtection="1">
      <alignment horizontal="center" vertical="center"/>
      <protection locked="0"/>
    </xf>
    <xf numFmtId="0" fontId="8" fillId="14" borderId="36" xfId="0" applyFont="1" applyFill="1" applyBorder="1" applyAlignment="1" applyProtection="1">
      <alignment horizontal="center" vertical="center"/>
      <protection locked="0"/>
    </xf>
    <xf numFmtId="0" fontId="8" fillId="14" borderId="39" xfId="0" applyFont="1" applyFill="1" applyBorder="1" applyAlignment="1" applyProtection="1">
      <alignment horizontal="center" vertical="center"/>
      <protection locked="0"/>
    </xf>
    <xf numFmtId="0" fontId="9" fillId="34" borderId="10" xfId="0" applyFont="1" applyFill="1" applyBorder="1" applyAlignment="1" applyProtection="1">
      <alignment horizontal="left" vertical="center"/>
      <protection locked="0"/>
    </xf>
    <xf numFmtId="0" fontId="9" fillId="34" borderId="10" xfId="0" applyFont="1" applyFill="1" applyBorder="1" applyAlignment="1" applyProtection="1">
      <alignment horizontal="left" vertical="center"/>
      <protection locked="0"/>
    </xf>
    <xf numFmtId="0" fontId="9" fillId="34" borderId="10" xfId="0" applyFont="1" applyFill="1" applyBorder="1" applyAlignment="1" applyProtection="1">
      <alignment horizontal="left" vertical="center" wrapText="1"/>
      <protection locked="0"/>
    </xf>
    <xf numFmtId="0" fontId="9" fillId="34" borderId="10" xfId="0" applyFont="1" applyFill="1" applyBorder="1" applyAlignment="1" applyProtection="1">
      <alignment horizontal="left" vertical="center" wrapText="1"/>
      <protection locked="0"/>
    </xf>
    <xf numFmtId="0" fontId="9" fillId="34" borderId="36" xfId="0" applyFont="1" applyFill="1" applyBorder="1" applyAlignment="1" applyProtection="1">
      <alignment horizontal="left" vertical="center" wrapText="1"/>
      <protection locked="0"/>
    </xf>
    <xf numFmtId="0" fontId="9" fillId="34" borderId="39" xfId="0" applyFont="1" applyFill="1" applyBorder="1" applyAlignment="1" applyProtection="1">
      <alignment horizontal="left" vertical="center" wrapText="1"/>
      <protection locked="0"/>
    </xf>
    <xf numFmtId="0" fontId="9" fillId="14" borderId="10" xfId="0" applyFont="1" applyFill="1" applyBorder="1" applyAlignment="1" applyProtection="1">
      <alignment horizontal="center" vertical="center"/>
      <protection locked="0"/>
    </xf>
    <xf numFmtId="0" fontId="9" fillId="34" borderId="10" xfId="0" applyFont="1" applyFill="1" applyBorder="1" applyAlignment="1" applyProtection="1">
      <alignment horizontal="center" vertical="center"/>
      <protection locked="0"/>
    </xf>
    <xf numFmtId="0" fontId="9" fillId="35" borderId="10" xfId="0" applyFont="1" applyFill="1" applyBorder="1" applyAlignment="1" applyProtection="1">
      <alignment horizontal="center" vertical="center"/>
      <protection/>
    </xf>
    <xf numFmtId="0" fontId="8" fillId="34" borderId="10" xfId="0" applyFont="1" applyFill="1" applyBorder="1" applyAlignment="1" applyProtection="1">
      <alignment horizontal="center" vertical="center" wrapText="1"/>
      <protection locked="0"/>
    </xf>
    <xf numFmtId="0" fontId="9" fillId="34" borderId="20" xfId="0" applyFont="1" applyFill="1" applyBorder="1" applyAlignment="1" applyProtection="1">
      <alignment horizontal="center" vertical="center"/>
      <protection locked="0"/>
    </xf>
    <xf numFmtId="0" fontId="9" fillId="34" borderId="24" xfId="0" applyFont="1" applyFill="1" applyBorder="1" applyAlignment="1" applyProtection="1">
      <alignment horizontal="center" vertical="center"/>
      <protection locked="0"/>
    </xf>
    <xf numFmtId="0" fontId="9" fillId="34" borderId="40" xfId="0" applyFont="1" applyFill="1" applyBorder="1" applyAlignment="1" applyProtection="1">
      <alignment horizontal="center" vertical="center"/>
      <protection locked="0"/>
    </xf>
    <xf numFmtId="0" fontId="9" fillId="34" borderId="37" xfId="0" applyFont="1" applyFill="1" applyBorder="1" applyAlignment="1" applyProtection="1">
      <alignment horizontal="center" vertical="center"/>
      <protection locked="0"/>
    </xf>
    <xf numFmtId="0" fontId="9" fillId="34" borderId="38" xfId="0" applyFont="1" applyFill="1" applyBorder="1" applyAlignment="1" applyProtection="1">
      <alignment horizontal="center" vertical="center"/>
      <protection locked="0"/>
    </xf>
    <xf numFmtId="0" fontId="9" fillId="34" borderId="41" xfId="0" applyFont="1" applyFill="1" applyBorder="1" applyAlignment="1" applyProtection="1">
      <alignment horizontal="center" vertical="center"/>
      <protection locked="0"/>
    </xf>
    <xf numFmtId="3" fontId="10" fillId="35" borderId="10" xfId="0" applyNumberFormat="1" applyFont="1" applyFill="1" applyBorder="1" applyAlignment="1" applyProtection="1">
      <alignment horizontal="center" vertical="center" wrapText="1"/>
      <protection/>
    </xf>
    <xf numFmtId="3" fontId="12" fillId="33" borderId="10" xfId="0" applyNumberFormat="1" applyFont="1" applyFill="1" applyBorder="1" applyAlignment="1" applyProtection="1">
      <alignment horizontal="center" vertical="center" wrapText="1"/>
      <protection locked="0"/>
    </xf>
    <xf numFmtId="200" fontId="10" fillId="35" borderId="10" xfId="0" applyNumberFormat="1" applyFont="1" applyFill="1" applyBorder="1" applyAlignment="1" applyProtection="1">
      <alignment horizontal="center" vertical="center" wrapText="1"/>
      <protection/>
    </xf>
    <xf numFmtId="0" fontId="12" fillId="33" borderId="10" xfId="0" applyFont="1" applyFill="1" applyBorder="1" applyAlignment="1" applyProtection="1">
      <alignment horizontal="center" vertical="center"/>
      <protection locked="0"/>
    </xf>
    <xf numFmtId="4" fontId="10" fillId="35" borderId="10" xfId="0" applyNumberFormat="1" applyFont="1" applyFill="1" applyBorder="1" applyAlignment="1" applyProtection="1">
      <alignment horizontal="center" vertical="center" wrapText="1"/>
      <protection/>
    </xf>
    <xf numFmtId="0" fontId="6" fillId="34" borderId="0" xfId="0" applyFont="1" applyFill="1" applyBorder="1" applyAlignment="1" applyProtection="1">
      <alignment horizontal="left" vertical="center" wrapText="1"/>
      <protection locked="0"/>
    </xf>
    <xf numFmtId="0" fontId="6" fillId="34" borderId="43" xfId="0" applyFont="1" applyFill="1" applyBorder="1" applyAlignment="1" applyProtection="1">
      <alignment horizontal="left" vertical="center" wrapText="1"/>
      <protection locked="0"/>
    </xf>
    <xf numFmtId="0" fontId="4" fillId="34" borderId="0" xfId="37" applyFill="1" applyBorder="1" applyAlignment="1" applyProtection="1">
      <alignment horizontal="center" vertical="center"/>
      <protection locked="0"/>
    </xf>
    <xf numFmtId="0" fontId="4" fillId="34" borderId="43" xfId="37" applyFill="1" applyBorder="1" applyAlignment="1" applyProtection="1">
      <alignment horizontal="center" vertical="center"/>
      <protection locked="0"/>
    </xf>
    <xf numFmtId="0" fontId="4" fillId="34" borderId="28" xfId="37" applyFill="1" applyBorder="1" applyAlignment="1" applyProtection="1">
      <alignment horizontal="center" vertical="center"/>
      <protection locked="0"/>
    </xf>
    <xf numFmtId="0" fontId="21" fillId="34" borderId="18" xfId="0" applyFont="1" applyFill="1" applyBorder="1" applyAlignment="1" applyProtection="1">
      <alignment horizontal="left" vertical="center" wrapText="1"/>
      <protection locked="0"/>
    </xf>
    <xf numFmtId="0" fontId="21" fillId="34" borderId="36" xfId="0" applyFont="1" applyFill="1" applyBorder="1" applyAlignment="1" applyProtection="1">
      <alignment horizontal="left" vertical="center" wrapText="1"/>
      <protection locked="0"/>
    </xf>
    <xf numFmtId="0" fontId="21" fillId="34" borderId="39" xfId="0" applyFont="1" applyFill="1" applyBorder="1" applyAlignment="1" applyProtection="1">
      <alignment horizontal="left" vertical="center" wrapText="1"/>
      <protection locked="0"/>
    </xf>
    <xf numFmtId="200" fontId="9" fillId="35" borderId="18" xfId="0" applyNumberFormat="1" applyFont="1" applyFill="1" applyBorder="1" applyAlignment="1" applyProtection="1">
      <alignment horizontal="center" vertical="center"/>
      <protection/>
    </xf>
    <xf numFmtId="200" fontId="9" fillId="35" borderId="39" xfId="0" applyNumberFormat="1" applyFont="1" applyFill="1" applyBorder="1" applyAlignment="1" applyProtection="1">
      <alignment horizontal="center" vertical="center"/>
      <protection/>
    </xf>
    <xf numFmtId="0" fontId="8" fillId="14" borderId="18" xfId="0" applyFont="1" applyFill="1" applyBorder="1" applyAlignment="1" applyProtection="1">
      <alignment horizontal="center" vertical="center" wrapText="1"/>
      <protection locked="0"/>
    </xf>
    <xf numFmtId="0" fontId="9" fillId="34" borderId="18" xfId="0" applyFont="1" applyFill="1" applyBorder="1" applyAlignment="1" applyProtection="1">
      <alignment horizontal="left" vertical="center"/>
      <protection locked="0"/>
    </xf>
    <xf numFmtId="0" fontId="9" fillId="34" borderId="36" xfId="0" applyFont="1" applyFill="1" applyBorder="1" applyAlignment="1" applyProtection="1">
      <alignment horizontal="left" vertical="center"/>
      <protection locked="0"/>
    </xf>
    <xf numFmtId="0" fontId="9" fillId="34" borderId="39" xfId="0" applyFont="1" applyFill="1" applyBorder="1" applyAlignment="1" applyProtection="1">
      <alignment horizontal="left" vertical="center"/>
      <protection locked="0"/>
    </xf>
    <xf numFmtId="0" fontId="6" fillId="34" borderId="24" xfId="0" applyFont="1" applyFill="1" applyBorder="1" applyAlignment="1" applyProtection="1">
      <alignment horizontal="left" vertical="center" wrapText="1"/>
      <protection locked="0"/>
    </xf>
    <xf numFmtId="0" fontId="6" fillId="34" borderId="40" xfId="0" applyFont="1" applyFill="1" applyBorder="1" applyAlignment="1" applyProtection="1">
      <alignment horizontal="left" vertical="center" wrapText="1"/>
      <protection locked="0"/>
    </xf>
    <xf numFmtId="0" fontId="6" fillId="34" borderId="38" xfId="0" applyFont="1" applyFill="1" applyBorder="1" applyAlignment="1" applyProtection="1">
      <alignment horizontal="left" vertical="center" wrapText="1"/>
      <protection locked="0"/>
    </xf>
    <xf numFmtId="0" fontId="6" fillId="34" borderId="41" xfId="0" applyFont="1" applyFill="1" applyBorder="1" applyAlignment="1" applyProtection="1">
      <alignment horizontal="left" vertical="center" wrapText="1"/>
      <protection locked="0"/>
    </xf>
    <xf numFmtId="200" fontId="9" fillId="35" borderId="36" xfId="0" applyNumberFormat="1" applyFont="1" applyFill="1" applyBorder="1" applyAlignment="1" applyProtection="1">
      <alignment horizontal="center" vertical="center"/>
      <protection/>
    </xf>
    <xf numFmtId="4" fontId="12" fillId="33" borderId="18" xfId="0" applyNumberFormat="1" applyFont="1" applyFill="1" applyBorder="1" applyAlignment="1" applyProtection="1">
      <alignment horizontal="center" vertical="center"/>
      <protection locked="0"/>
    </xf>
    <xf numFmtId="4" fontId="12" fillId="33" borderId="39" xfId="0" applyNumberFormat="1" applyFont="1" applyFill="1" applyBorder="1" applyAlignment="1" applyProtection="1">
      <alignment horizontal="center" vertical="center"/>
      <protection locked="0"/>
    </xf>
    <xf numFmtId="0" fontId="21" fillId="34" borderId="18" xfId="0" applyFont="1" applyFill="1" applyBorder="1" applyAlignment="1" applyProtection="1">
      <alignment horizontal="right" vertical="center" wrapText="1"/>
      <protection locked="0"/>
    </xf>
    <xf numFmtId="0" fontId="21" fillId="34" borderId="36" xfId="0" applyFont="1" applyFill="1" applyBorder="1" applyAlignment="1" applyProtection="1">
      <alignment horizontal="right" vertical="center" wrapText="1"/>
      <protection locked="0"/>
    </xf>
    <xf numFmtId="0" fontId="21" fillId="34" borderId="39" xfId="0" applyFont="1" applyFill="1" applyBorder="1" applyAlignment="1" applyProtection="1">
      <alignment horizontal="right" vertical="center" wrapText="1"/>
      <protection locked="0"/>
    </xf>
    <xf numFmtId="0" fontId="9" fillId="34" borderId="18" xfId="0" applyFont="1" applyFill="1" applyBorder="1" applyAlignment="1" applyProtection="1">
      <alignment horizontal="right" vertical="center" wrapText="1"/>
      <protection locked="0"/>
    </xf>
    <xf numFmtId="0" fontId="9" fillId="34" borderId="36" xfId="0" applyFont="1" applyFill="1" applyBorder="1" applyAlignment="1" applyProtection="1">
      <alignment horizontal="right" vertical="center" wrapText="1"/>
      <protection locked="0"/>
    </xf>
    <xf numFmtId="0" fontId="9" fillId="34" borderId="39" xfId="0" applyFont="1" applyFill="1" applyBorder="1" applyAlignment="1" applyProtection="1">
      <alignment horizontal="right" vertical="center" wrapText="1"/>
      <protection locked="0"/>
    </xf>
    <xf numFmtId="0" fontId="9" fillId="34" borderId="10" xfId="0" applyFont="1" applyFill="1" applyBorder="1" applyAlignment="1" applyProtection="1">
      <alignment horizontal="right" vertical="center"/>
      <protection locked="0"/>
    </xf>
    <xf numFmtId="0" fontId="8" fillId="33" borderId="18" xfId="0" applyFont="1" applyFill="1" applyBorder="1" applyAlignment="1" applyProtection="1">
      <alignment horizontal="center" vertical="center"/>
      <protection locked="0"/>
    </xf>
    <xf numFmtId="0" fontId="8" fillId="33" borderId="39" xfId="0" applyFont="1" applyFill="1" applyBorder="1" applyAlignment="1" applyProtection="1">
      <alignment horizontal="center" vertical="center"/>
      <protection locked="0"/>
    </xf>
    <xf numFmtId="0" fontId="9" fillId="34" borderId="36" xfId="0" applyFont="1" applyFill="1" applyBorder="1" applyAlignment="1" applyProtection="1">
      <alignment horizontal="right" vertical="center" wrapText="1"/>
      <protection locked="0"/>
    </xf>
    <xf numFmtId="0" fontId="9" fillId="34" borderId="39" xfId="0" applyFont="1" applyFill="1" applyBorder="1" applyAlignment="1" applyProtection="1">
      <alignment horizontal="right" vertical="center" wrapText="1"/>
      <protection locked="0"/>
    </xf>
    <xf numFmtId="0" fontId="4" fillId="34" borderId="0" xfId="37" applyFill="1" applyAlignment="1" applyProtection="1">
      <alignment horizontal="center" vertical="center"/>
      <protection locked="0"/>
    </xf>
    <xf numFmtId="0" fontId="9" fillId="34" borderId="23" xfId="0" applyFont="1" applyFill="1" applyBorder="1" applyAlignment="1" applyProtection="1">
      <alignment horizontal="center" vertical="center"/>
      <protection locked="0"/>
    </xf>
    <xf numFmtId="0" fontId="9" fillId="34" borderId="14" xfId="0" applyFont="1" applyFill="1" applyBorder="1" applyAlignment="1" applyProtection="1">
      <alignment horizontal="center" vertical="center"/>
      <protection locked="0"/>
    </xf>
    <xf numFmtId="0" fontId="4" fillId="0" borderId="0" xfId="37" applyAlignment="1" applyProtection="1">
      <alignment horizontal="right" vertical="center"/>
      <protection/>
    </xf>
    <xf numFmtId="0" fontId="9" fillId="0" borderId="10" xfId="0" applyFont="1" applyBorder="1" applyAlignment="1" applyProtection="1">
      <alignment horizontal="left" vertical="center" wrapText="1"/>
      <protection locked="0"/>
    </xf>
    <xf numFmtId="0" fontId="9" fillId="0" borderId="10" xfId="0" applyFont="1" applyBorder="1" applyAlignment="1" applyProtection="1">
      <alignment horizontal="left" vertical="center" wrapText="1"/>
      <protection locked="0"/>
    </xf>
    <xf numFmtId="0" fontId="9" fillId="0" borderId="37" xfId="0" applyFont="1" applyBorder="1" applyAlignment="1" applyProtection="1">
      <alignment horizontal="left" vertical="center" wrapText="1"/>
      <protection locked="0"/>
    </xf>
    <xf numFmtId="0" fontId="9" fillId="0" borderId="38" xfId="0" applyFont="1" applyBorder="1" applyAlignment="1" applyProtection="1">
      <alignment horizontal="left" vertical="center" wrapText="1"/>
      <protection locked="0"/>
    </xf>
    <xf numFmtId="0" fontId="9" fillId="0" borderId="41" xfId="0" applyFont="1" applyBorder="1" applyAlignment="1" applyProtection="1">
      <alignment horizontal="left" vertical="center" wrapText="1"/>
      <protection locked="0"/>
    </xf>
    <xf numFmtId="0" fontId="9" fillId="34" borderId="10" xfId="0" applyFont="1" applyFill="1" applyBorder="1" applyAlignment="1" applyProtection="1">
      <alignment horizontal="left" vertical="center" wrapText="1"/>
      <protection locked="0"/>
    </xf>
    <xf numFmtId="0" fontId="9" fillId="34" borderId="10" xfId="0" applyFont="1" applyFill="1" applyBorder="1" applyAlignment="1" applyProtection="1">
      <alignment horizontal="center"/>
      <protection locked="0"/>
    </xf>
    <xf numFmtId="0" fontId="0" fillId="0" borderId="10" xfId="0" applyBorder="1" applyAlignment="1" applyProtection="1">
      <alignment/>
      <protection locked="0"/>
    </xf>
    <xf numFmtId="9" fontId="12" fillId="33" borderId="18" xfId="0" applyNumberFormat="1" applyFont="1" applyFill="1" applyBorder="1" applyAlignment="1" applyProtection="1">
      <alignment horizontal="center" vertical="center" wrapText="1"/>
      <protection locked="0"/>
    </xf>
    <xf numFmtId="9" fontId="2" fillId="33" borderId="39" xfId="0" applyNumberFormat="1" applyFont="1" applyFill="1" applyBorder="1" applyAlignment="1" applyProtection="1">
      <alignment horizontal="center" vertical="center" wrapText="1"/>
      <protection locked="0"/>
    </xf>
    <xf numFmtId="200" fontId="9" fillId="35" borderId="18" xfId="0" applyNumberFormat="1" applyFont="1" applyFill="1" applyBorder="1" applyAlignment="1" applyProtection="1">
      <alignment horizontal="center" vertical="center" wrapText="1"/>
      <protection/>
    </xf>
    <xf numFmtId="0" fontId="0" fillId="0" borderId="39" xfId="0" applyBorder="1" applyAlignment="1" applyProtection="1">
      <alignment vertical="center" wrapText="1"/>
      <protection/>
    </xf>
    <xf numFmtId="0" fontId="9" fillId="34" borderId="14" xfId="0" applyFont="1" applyFill="1" applyBorder="1" applyAlignment="1" applyProtection="1">
      <alignment horizontal="center" vertical="center"/>
      <protection locked="0"/>
    </xf>
    <xf numFmtId="0" fontId="9" fillId="34" borderId="10" xfId="0" applyFont="1" applyFill="1" applyBorder="1" applyAlignment="1" applyProtection="1">
      <alignment horizontal="center" vertical="center"/>
      <protection locked="0"/>
    </xf>
    <xf numFmtId="0" fontId="6" fillId="34" borderId="28" xfId="0" applyFont="1" applyFill="1" applyBorder="1" applyAlignment="1" applyProtection="1">
      <alignment vertical="center" wrapText="1"/>
      <protection locked="0"/>
    </xf>
    <xf numFmtId="0" fontId="10" fillId="34" borderId="0" xfId="0" applyFont="1" applyFill="1" applyBorder="1" applyAlignment="1" applyProtection="1">
      <alignment vertical="center" wrapText="1"/>
      <protection locked="0"/>
    </xf>
    <xf numFmtId="0" fontId="10" fillId="34" borderId="43" xfId="0" applyFont="1" applyFill="1" applyBorder="1" applyAlignment="1" applyProtection="1">
      <alignment vertical="center" wrapText="1"/>
      <protection locked="0"/>
    </xf>
    <xf numFmtId="0" fontId="4" fillId="37" borderId="0" xfId="37" applyFill="1" applyAlignment="1" applyProtection="1">
      <alignment horizontal="right" vertical="center"/>
      <protection/>
    </xf>
    <xf numFmtId="0" fontId="12" fillId="33" borderId="10" xfId="0" applyFont="1" applyFill="1" applyBorder="1" applyAlignment="1" applyProtection="1">
      <alignment horizontal="center" vertical="center" wrapText="1"/>
      <protection locked="0"/>
    </xf>
    <xf numFmtId="0" fontId="2" fillId="33" borderId="10" xfId="0" applyFont="1" applyFill="1" applyBorder="1" applyAlignment="1" applyProtection="1">
      <alignment horizontal="center" vertical="center"/>
      <protection locked="0"/>
    </xf>
    <xf numFmtId="0" fontId="0" fillId="34" borderId="37" xfId="0" applyFont="1" applyFill="1" applyBorder="1" applyAlignment="1" applyProtection="1">
      <alignment horizontal="left" wrapText="1"/>
      <protection locked="0"/>
    </xf>
    <xf numFmtId="0" fontId="0" fillId="34" borderId="38" xfId="0" applyFont="1" applyFill="1" applyBorder="1" applyAlignment="1" applyProtection="1">
      <alignment horizontal="left" wrapText="1"/>
      <protection locked="0"/>
    </xf>
    <xf numFmtId="0" fontId="2" fillId="33" borderId="39" xfId="0" applyFont="1" applyFill="1" applyBorder="1" applyAlignment="1" applyProtection="1">
      <alignment horizontal="center" vertical="center" wrapText="1"/>
      <protection locked="0"/>
    </xf>
    <xf numFmtId="0" fontId="10" fillId="34" borderId="0" xfId="0" applyFont="1" applyFill="1" applyBorder="1" applyAlignment="1" applyProtection="1">
      <alignment vertical="center" wrapText="1"/>
      <protection locked="0"/>
    </xf>
    <xf numFmtId="0" fontId="10" fillId="0" borderId="0" xfId="0" applyFont="1" applyBorder="1" applyAlignment="1" applyProtection="1">
      <alignment vertical="center"/>
      <protection locked="0"/>
    </xf>
    <xf numFmtId="0" fontId="10" fillId="0" borderId="24" xfId="0" applyFont="1" applyBorder="1" applyAlignment="1" applyProtection="1">
      <alignment vertical="center"/>
      <protection locked="0"/>
    </xf>
    <xf numFmtId="0" fontId="9" fillId="34" borderId="23" xfId="0" applyFont="1" applyFill="1" applyBorder="1" applyAlignment="1" applyProtection="1">
      <alignment horizontal="left" vertical="center" wrapText="1"/>
      <protection locked="0"/>
    </xf>
    <xf numFmtId="0" fontId="0" fillId="0" borderId="62" xfId="0" applyBorder="1" applyAlignment="1" applyProtection="1">
      <alignment/>
      <protection locked="0"/>
    </xf>
    <xf numFmtId="0" fontId="0" fillId="0" borderId="14" xfId="0" applyBorder="1" applyAlignment="1" applyProtection="1">
      <alignment/>
      <protection locked="0"/>
    </xf>
    <xf numFmtId="0" fontId="8" fillId="0" borderId="18" xfId="0" applyFont="1" applyFill="1" applyBorder="1" applyAlignment="1" applyProtection="1">
      <alignment horizontal="center" vertical="center" wrapText="1"/>
      <protection locked="0"/>
    </xf>
    <xf numFmtId="0" fontId="8" fillId="0" borderId="36" xfId="0" applyFont="1" applyFill="1" applyBorder="1" applyAlignment="1" applyProtection="1">
      <alignment horizontal="center" vertical="center" wrapText="1"/>
      <protection locked="0"/>
    </xf>
    <xf numFmtId="0" fontId="2" fillId="0" borderId="36" xfId="0" applyFont="1" applyBorder="1" applyAlignment="1" applyProtection="1">
      <alignment horizontal="center" vertical="center" wrapText="1"/>
      <protection locked="0"/>
    </xf>
    <xf numFmtId="0" fontId="2" fillId="0" borderId="39" xfId="0" applyFont="1" applyBorder="1" applyAlignment="1" applyProtection="1">
      <alignment horizontal="center" vertical="center" wrapText="1"/>
      <protection locked="0"/>
    </xf>
    <xf numFmtId="0" fontId="1" fillId="37" borderId="20" xfId="0" applyFont="1" applyFill="1" applyBorder="1" applyAlignment="1" applyProtection="1">
      <alignment horizontal="right" vertical="center" wrapText="1"/>
      <protection locked="0"/>
    </xf>
    <xf numFmtId="0" fontId="0" fillId="37" borderId="24" xfId="0" applyFont="1" applyFill="1" applyBorder="1" applyAlignment="1" applyProtection="1">
      <alignment vertical="center" wrapText="1"/>
      <protection locked="0"/>
    </xf>
    <xf numFmtId="0" fontId="1" fillId="37" borderId="28" xfId="0" applyFont="1" applyFill="1" applyBorder="1" applyAlignment="1" applyProtection="1">
      <alignment horizontal="right" vertical="center" wrapText="1"/>
      <protection locked="0"/>
    </xf>
    <xf numFmtId="0" fontId="0" fillId="37" borderId="0" xfId="0" applyFont="1" applyFill="1" applyAlignment="1" applyProtection="1">
      <alignment vertical="center" wrapText="1"/>
      <protection locked="0"/>
    </xf>
    <xf numFmtId="0" fontId="1" fillId="34" borderId="37" xfId="0" applyFont="1" applyFill="1" applyBorder="1" applyAlignment="1" applyProtection="1">
      <alignment horizontal="right" vertical="center" wrapText="1"/>
      <protection locked="0"/>
    </xf>
    <xf numFmtId="0" fontId="0" fillId="0" borderId="38" xfId="0" applyFont="1" applyBorder="1" applyAlignment="1" applyProtection="1">
      <alignment vertical="center" wrapText="1"/>
      <protection locked="0"/>
    </xf>
    <xf numFmtId="0" fontId="6" fillId="34" borderId="38" xfId="0" applyFont="1" applyFill="1" applyBorder="1" applyAlignment="1" applyProtection="1">
      <alignment horizontal="left" vertical="center"/>
      <protection locked="0"/>
    </xf>
    <xf numFmtId="0" fontId="10" fillId="0" borderId="38" xfId="0" applyFont="1" applyBorder="1" applyAlignment="1" applyProtection="1">
      <alignment vertical="center"/>
      <protection locked="0"/>
    </xf>
    <xf numFmtId="0" fontId="10" fillId="0" borderId="41" xfId="0" applyFont="1" applyBorder="1" applyAlignment="1" applyProtection="1">
      <alignment vertical="center"/>
      <protection locked="0"/>
    </xf>
    <xf numFmtId="0" fontId="9" fillId="14" borderId="36" xfId="0" applyFont="1" applyFill="1" applyBorder="1" applyAlignment="1" applyProtection="1">
      <alignment horizontal="center"/>
      <protection locked="0"/>
    </xf>
    <xf numFmtId="0" fontId="0" fillId="14" borderId="36" xfId="0" applyFill="1" applyBorder="1" applyAlignment="1" applyProtection="1">
      <alignment/>
      <protection locked="0"/>
    </xf>
    <xf numFmtId="0" fontId="0" fillId="14" borderId="39" xfId="0" applyFill="1" applyBorder="1" applyAlignment="1" applyProtection="1">
      <alignment/>
      <protection locked="0"/>
    </xf>
    <xf numFmtId="0" fontId="8" fillId="34" borderId="18" xfId="0" applyFont="1" applyFill="1" applyBorder="1" applyAlignment="1" applyProtection="1">
      <alignment horizontal="center" vertical="center" wrapText="1"/>
      <protection locked="0"/>
    </xf>
    <xf numFmtId="0" fontId="8" fillId="34" borderId="36" xfId="0" applyFont="1" applyFill="1" applyBorder="1" applyAlignment="1" applyProtection="1">
      <alignment horizontal="center" vertical="center" wrapText="1"/>
      <protection locked="0"/>
    </xf>
    <xf numFmtId="0" fontId="0" fillId="0" borderId="36" xfId="0" applyBorder="1" applyAlignment="1" applyProtection="1">
      <alignment horizontal="center" vertical="center" wrapText="1"/>
      <protection locked="0"/>
    </xf>
    <xf numFmtId="0" fontId="0" fillId="0" borderId="36" xfId="0" applyBorder="1" applyAlignment="1" applyProtection="1">
      <alignment vertical="center" wrapText="1"/>
      <protection locked="0"/>
    </xf>
    <xf numFmtId="0" fontId="0" fillId="0" borderId="39" xfId="0" applyBorder="1" applyAlignment="1" applyProtection="1">
      <alignment vertical="center" wrapText="1"/>
      <protection locked="0"/>
    </xf>
    <xf numFmtId="0" fontId="6" fillId="34" borderId="24" xfId="0" applyFont="1" applyFill="1" applyBorder="1" applyAlignment="1" applyProtection="1">
      <alignment horizontal="left" vertical="center"/>
      <protection locked="0"/>
    </xf>
    <xf numFmtId="0" fontId="10" fillId="0" borderId="24" xfId="0" applyFont="1" applyBorder="1" applyAlignment="1" applyProtection="1">
      <alignment vertical="center"/>
      <protection locked="0"/>
    </xf>
    <xf numFmtId="0" fontId="10" fillId="0" borderId="40" xfId="0" applyFont="1" applyBorder="1" applyAlignment="1" applyProtection="1">
      <alignment vertical="center"/>
      <protection locked="0"/>
    </xf>
    <xf numFmtId="0" fontId="6" fillId="34" borderId="0" xfId="0" applyFont="1" applyFill="1" applyBorder="1" applyAlignment="1" applyProtection="1">
      <alignment horizontal="left" vertical="center"/>
      <protection locked="0"/>
    </xf>
    <xf numFmtId="0" fontId="10" fillId="0" borderId="0" xfId="0" applyFont="1" applyBorder="1" applyAlignment="1" applyProtection="1">
      <alignment vertical="center"/>
      <protection locked="0"/>
    </xf>
    <xf numFmtId="0" fontId="10" fillId="0" borderId="43" xfId="0" applyFont="1" applyBorder="1" applyAlignment="1" applyProtection="1">
      <alignment vertical="center"/>
      <protection locked="0"/>
    </xf>
    <xf numFmtId="0" fontId="9" fillId="14" borderId="18" xfId="0" applyFont="1" applyFill="1" applyBorder="1" applyAlignment="1" applyProtection="1">
      <alignment horizontal="center"/>
      <protection locked="0"/>
    </xf>
    <xf numFmtId="0" fontId="9" fillId="34" borderId="18" xfId="0" applyFont="1" applyFill="1" applyBorder="1" applyAlignment="1" applyProtection="1">
      <alignment horizontal="center" vertical="center" wrapText="1"/>
      <protection locked="0"/>
    </xf>
    <xf numFmtId="0" fontId="0" fillId="0" borderId="39" xfId="0" applyBorder="1" applyAlignment="1" applyProtection="1">
      <alignment horizontal="center" vertical="center" wrapText="1"/>
      <protection locked="0"/>
    </xf>
    <xf numFmtId="0" fontId="10" fillId="34" borderId="28" xfId="0" applyFont="1" applyFill="1" applyBorder="1" applyAlignment="1" applyProtection="1">
      <alignment horizontal="left" vertical="center" wrapText="1"/>
      <protection locked="0"/>
    </xf>
    <xf numFmtId="3" fontId="0" fillId="0" borderId="39" xfId="0" applyNumberFormat="1" applyBorder="1" applyAlignment="1" applyProtection="1">
      <alignment horizontal="center" vertical="center"/>
      <protection/>
    </xf>
    <xf numFmtId="0" fontId="10" fillId="34" borderId="20" xfId="0" applyFont="1" applyFill="1" applyBorder="1" applyAlignment="1" applyProtection="1">
      <alignment horizontal="center"/>
      <protection locked="0"/>
    </xf>
    <xf numFmtId="0" fontId="10" fillId="34" borderId="37" xfId="0" applyFont="1" applyFill="1" applyBorder="1" applyAlignment="1" applyProtection="1">
      <alignment horizontal="center"/>
      <protection locked="0"/>
    </xf>
    <xf numFmtId="0" fontId="9" fillId="14" borderId="0" xfId="0" applyFont="1" applyFill="1" applyAlignment="1" applyProtection="1">
      <alignment horizontal="center"/>
      <protection locked="0"/>
    </xf>
    <xf numFmtId="0" fontId="9" fillId="14" borderId="0" xfId="0" applyFont="1" applyFill="1" applyAlignment="1" applyProtection="1">
      <alignment horizontal="center"/>
      <protection locked="0"/>
    </xf>
    <xf numFmtId="0" fontId="10" fillId="34" borderId="0" xfId="0" applyFont="1" applyFill="1" applyAlignment="1" applyProtection="1">
      <alignment horizontal="left" vertical="top" wrapText="1"/>
      <protection locked="0"/>
    </xf>
    <xf numFmtId="0" fontId="4" fillId="0" borderId="10" xfId="37" applyBorder="1" applyAlignment="1" applyProtection="1">
      <alignment horizontal="center" vertical="center"/>
      <protection/>
    </xf>
  </cellXfs>
  <cellStyles count="49">
    <cellStyle name="Normal" xfId="0"/>
    <cellStyle name="20% – rõhk1" xfId="15"/>
    <cellStyle name="20% – rõhk2" xfId="16"/>
    <cellStyle name="20% – rõhk3" xfId="17"/>
    <cellStyle name="20% – rõhk4" xfId="18"/>
    <cellStyle name="20% – rõhk5" xfId="19"/>
    <cellStyle name="20% – rõhk6" xfId="20"/>
    <cellStyle name="40% – rõhk1" xfId="21"/>
    <cellStyle name="40% – rõhk2" xfId="22"/>
    <cellStyle name="40% – rõhk3" xfId="23"/>
    <cellStyle name="40% – rõhk4" xfId="24"/>
    <cellStyle name="40% – rõhk5" xfId="25"/>
    <cellStyle name="40% – rõhk6" xfId="26"/>
    <cellStyle name="60% – rõhk1" xfId="27"/>
    <cellStyle name="60% – rõhk2" xfId="28"/>
    <cellStyle name="60% – rõhk3" xfId="29"/>
    <cellStyle name="60% – rõhk4" xfId="30"/>
    <cellStyle name="60% – rõhk5" xfId="31"/>
    <cellStyle name="60% – rõhk6" xfId="32"/>
    <cellStyle name="Arvutus" xfId="33"/>
    <cellStyle name="Halb" xfId="34"/>
    <cellStyle name="Hea" xfId="35"/>
    <cellStyle name="Hoiatuse tekst" xfId="36"/>
    <cellStyle name="Hyperlink" xfId="37"/>
    <cellStyle name="Kokku" xfId="38"/>
    <cellStyle name="Comma" xfId="39"/>
    <cellStyle name="Comma [0]" xfId="40"/>
    <cellStyle name="Kontrolli lahtrit" xfId="41"/>
    <cellStyle name="Followed Hyperlink" xfId="42"/>
    <cellStyle name="Lingitud lahter" xfId="43"/>
    <cellStyle name="Märkus" xfId="44"/>
    <cellStyle name="Neutraalne" xfId="45"/>
    <cellStyle name="Pealkiri" xfId="46"/>
    <cellStyle name="Pealkiri 1" xfId="47"/>
    <cellStyle name="Pealkiri 2" xfId="48"/>
    <cellStyle name="Pealkiri 3" xfId="49"/>
    <cellStyle name="Pealkiri 4" xfId="50"/>
    <cellStyle name="Percent" xfId="51"/>
    <cellStyle name="Rõhk1" xfId="52"/>
    <cellStyle name="Rõhk2" xfId="53"/>
    <cellStyle name="Rõhk3" xfId="54"/>
    <cellStyle name="Rõhk4" xfId="55"/>
    <cellStyle name="Rõhk5" xfId="56"/>
    <cellStyle name="Rõhk6" xfId="57"/>
    <cellStyle name="Selgitav tekst" xfId="58"/>
    <cellStyle name="Sisestus" xfId="59"/>
    <cellStyle name="Currency" xfId="60"/>
    <cellStyle name="Currency [0]" xfId="61"/>
    <cellStyle name="Väljund" xfId="62"/>
  </cellStyles>
  <dxfs count="44">
    <dxf>
      <font>
        <color indexed="47"/>
      </font>
    </dxf>
    <dxf>
      <font>
        <color auto="1"/>
      </font>
    </dxf>
    <dxf>
      <font>
        <color indexed="47"/>
      </font>
    </dxf>
    <dxf>
      <font>
        <color indexed="9"/>
      </font>
    </dxf>
    <dxf>
      <font>
        <color auto="1"/>
      </font>
    </dxf>
    <dxf>
      <font>
        <color indexed="47"/>
      </font>
    </dxf>
    <dxf>
      <font>
        <color indexed="43"/>
      </font>
    </dxf>
    <dxf>
      <font>
        <color indexed="9"/>
      </font>
    </dxf>
    <dxf>
      <font>
        <color auto="1"/>
      </font>
    </dxf>
    <dxf>
      <font>
        <color indexed="47"/>
      </font>
    </dxf>
    <dxf>
      <font>
        <color indexed="47"/>
      </font>
    </dxf>
    <dxf>
      <font>
        <color indexed="43"/>
      </font>
    </dxf>
    <dxf>
      <font>
        <color indexed="9"/>
      </font>
    </dxf>
    <dxf>
      <font>
        <color auto="1"/>
      </font>
    </dxf>
    <dxf>
      <font>
        <color indexed="47"/>
      </font>
    </dxf>
    <dxf>
      <font>
        <color indexed="47"/>
      </font>
    </dxf>
    <dxf>
      <font>
        <color auto="1"/>
      </font>
    </dxf>
    <dxf>
      <font>
        <color indexed="9"/>
      </font>
    </dxf>
    <dxf>
      <font>
        <color indexed="47"/>
      </font>
    </dxf>
    <dxf>
      <font>
        <color auto="1"/>
      </font>
    </dxf>
    <dxf>
      <font>
        <color indexed="47"/>
      </font>
    </dxf>
    <dxf>
      <font>
        <color indexed="9"/>
      </font>
    </dxf>
    <dxf>
      <font>
        <color indexed="13"/>
      </font>
    </dxf>
    <dxf>
      <font>
        <color auto="1"/>
      </font>
    </dxf>
    <dxf>
      <font>
        <color indexed="47"/>
      </font>
    </dxf>
    <dxf>
      <font>
        <color indexed="9"/>
      </font>
    </dxf>
    <dxf>
      <font>
        <color auto="1"/>
      </font>
    </dxf>
    <dxf>
      <font>
        <color indexed="47"/>
      </font>
    </dxf>
    <dxf>
      <font>
        <color indexed="47"/>
      </font>
    </dxf>
    <dxf>
      <font>
        <color auto="1"/>
      </font>
    </dxf>
    <dxf>
      <font>
        <color indexed="47"/>
      </font>
    </dxf>
    <dxf>
      <font>
        <color indexed="13"/>
      </font>
    </dxf>
    <dxf>
      <font>
        <color indexed="9"/>
      </font>
    </dxf>
    <dxf>
      <font>
        <color auto="1"/>
      </font>
    </dxf>
    <dxf>
      <font>
        <color indexed="47"/>
      </font>
    </dxf>
    <dxf>
      <font>
        <color indexed="13"/>
      </font>
    </dxf>
    <dxf>
      <font>
        <color auto="1"/>
      </font>
    </dxf>
    <dxf>
      <font>
        <color indexed="47"/>
      </font>
    </dxf>
    <dxf>
      <font>
        <color indexed="47"/>
      </font>
    </dxf>
    <dxf>
      <font>
        <color auto="1"/>
      </font>
    </dxf>
    <dxf>
      <font>
        <color indexed="47"/>
      </font>
    </dxf>
    <dxf>
      <font>
        <color indexed="9"/>
      </font>
    </dxf>
    <dxf>
      <font>
        <color indexed="9"/>
      </font>
    </dxf>
    <dxf>
      <font>
        <color indexed="47"/>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1152525</xdr:colOff>
      <xdr:row>9</xdr:row>
      <xdr:rowOff>0</xdr:rowOff>
    </xdr:from>
    <xdr:to>
      <xdr:col>1</xdr:col>
      <xdr:colOff>4552950</xdr:colOff>
      <xdr:row>11</xdr:row>
      <xdr:rowOff>0</xdr:rowOff>
    </xdr:to>
    <xdr:grpSp>
      <xdr:nvGrpSpPr>
        <xdr:cNvPr id="1" name="Group 1"/>
        <xdr:cNvGrpSpPr>
          <a:grpSpLocks/>
        </xdr:cNvGrpSpPr>
      </xdr:nvGrpSpPr>
      <xdr:grpSpPr>
        <a:xfrm>
          <a:off x="1914525" y="3114675"/>
          <a:ext cx="3400425" cy="381000"/>
          <a:chOff x="147" y="318"/>
          <a:chExt cx="295" cy="71"/>
        </a:xfrm>
        <a:solidFill>
          <a:srgbClr val="FFFFFF"/>
        </a:solidFill>
      </xdr:grpSpPr>
      <xdr:sp>
        <xdr:nvSpPr>
          <xdr:cNvPr id="2" name="Text Box 2"/>
          <xdr:cNvSpPr txBox="1">
            <a:spLocks noChangeArrowheads="1"/>
          </xdr:cNvSpPr>
        </xdr:nvSpPr>
        <xdr:spPr>
          <a:xfrm>
            <a:off x="147" y="318"/>
            <a:ext cx="295" cy="36"/>
          </a:xfrm>
          <a:prstGeom prst="rect">
            <a:avLst/>
          </a:prstGeom>
          <a:solidFill>
            <a:srgbClr val="FFFF99"/>
          </a:solidFill>
          <a:ln w="9525" cmpd="sng">
            <a:solidFill>
              <a:srgbClr val="000000"/>
            </a:solidFill>
            <a:headEnd type="none"/>
            <a:tailEnd type="none"/>
          </a:ln>
        </xdr:spPr>
        <xdr:txBody>
          <a:bodyPr vertOverflow="clip" wrap="square" lIns="27432" tIns="18288" rIns="27432" bIns="0"/>
          <a:p>
            <a:pPr algn="ctr">
              <a:defRPr/>
            </a:pPr>
            <a:r>
              <a:rPr lang="en-US" cap="none" sz="1000" b="0" i="0" u="none" baseline="0">
                <a:solidFill>
                  <a:srgbClr val="000000"/>
                </a:solidFill>
                <a:latin typeface="Arial"/>
                <a:ea typeface="Arial"/>
                <a:cs typeface="Arial"/>
              </a:rPr>
              <a:t>Yellow boxes - you enter the information you have gathered </a:t>
            </a:r>
          </a:p>
        </xdr:txBody>
      </xdr:sp>
      <xdr:sp>
        <xdr:nvSpPr>
          <xdr:cNvPr id="3" name="Text Box 3"/>
          <xdr:cNvSpPr txBox="1">
            <a:spLocks noChangeArrowheads="1"/>
          </xdr:cNvSpPr>
        </xdr:nvSpPr>
        <xdr:spPr>
          <a:xfrm>
            <a:off x="147" y="354"/>
            <a:ext cx="295" cy="37"/>
          </a:xfrm>
          <a:prstGeom prst="rect">
            <a:avLst/>
          </a:prstGeom>
          <a:solidFill>
            <a:srgbClr val="FFCC99"/>
          </a:solidFill>
          <a:ln w="9525" cmpd="sng">
            <a:solidFill>
              <a:srgbClr val="000000"/>
            </a:solidFill>
            <a:headEnd type="none"/>
            <a:tailEnd type="none"/>
          </a:ln>
        </xdr:spPr>
        <xdr:txBody>
          <a:bodyPr vertOverflow="clip" wrap="square" lIns="27432" tIns="18288" rIns="27432" bIns="0"/>
          <a:p>
            <a:pPr algn="ctr">
              <a:defRPr/>
            </a:pPr>
            <a:r>
              <a:rPr lang="en-US" cap="none" sz="1000" b="0" i="0" u="none" baseline="0">
                <a:solidFill>
                  <a:srgbClr val="000000"/>
                </a:solidFill>
                <a:latin typeface="Arial"/>
                <a:ea typeface="Arial"/>
                <a:cs typeface="Arial"/>
              </a:rPr>
              <a:t>Brown boxes – the spreadsheet performs its own calculations </a:t>
            </a:r>
          </a:p>
        </xdr:txBody>
      </xdr:sp>
    </xdr:grpSp>
    <xdr:clientData/>
  </xdr:twoCellAnchor>
  <xdr:twoCellAnchor>
    <xdr:from>
      <xdr:col>1</xdr:col>
      <xdr:colOff>1152525</xdr:colOff>
      <xdr:row>9</xdr:row>
      <xdr:rowOff>0</xdr:rowOff>
    </xdr:from>
    <xdr:to>
      <xdr:col>1</xdr:col>
      <xdr:colOff>4552950</xdr:colOff>
      <xdr:row>11</xdr:row>
      <xdr:rowOff>0</xdr:rowOff>
    </xdr:to>
    <xdr:grpSp>
      <xdr:nvGrpSpPr>
        <xdr:cNvPr id="4" name="Group 4"/>
        <xdr:cNvGrpSpPr>
          <a:grpSpLocks/>
        </xdr:cNvGrpSpPr>
      </xdr:nvGrpSpPr>
      <xdr:grpSpPr>
        <a:xfrm>
          <a:off x="1914525" y="3114675"/>
          <a:ext cx="3400425" cy="381000"/>
          <a:chOff x="147" y="318"/>
          <a:chExt cx="295" cy="71"/>
        </a:xfrm>
        <a:solidFill>
          <a:srgbClr val="FFFFFF"/>
        </a:solidFill>
      </xdr:grpSpPr>
      <xdr:sp>
        <xdr:nvSpPr>
          <xdr:cNvPr id="5" name="Text Box 5"/>
          <xdr:cNvSpPr txBox="1">
            <a:spLocks noChangeArrowheads="1"/>
          </xdr:cNvSpPr>
        </xdr:nvSpPr>
        <xdr:spPr>
          <a:xfrm>
            <a:off x="147" y="318"/>
            <a:ext cx="295" cy="36"/>
          </a:xfrm>
          <a:prstGeom prst="rect">
            <a:avLst/>
          </a:prstGeom>
          <a:solidFill>
            <a:srgbClr val="FFFF99"/>
          </a:solidFill>
          <a:ln w="9525" cmpd="sng">
            <a:solidFill>
              <a:srgbClr val="000000"/>
            </a:solidFill>
            <a:headEnd type="none"/>
            <a:tailEnd type="none"/>
          </a:ln>
        </xdr:spPr>
        <xdr:txBody>
          <a:bodyPr vertOverflow="clip" wrap="square" lIns="27432" tIns="18288" rIns="27432" bIns="0"/>
          <a:p>
            <a:pPr algn="ctr">
              <a:defRPr/>
            </a:pPr>
            <a:r>
              <a:rPr lang="en-US" cap="none" sz="1000" b="0" i="0" u="none" baseline="0">
                <a:solidFill>
                  <a:srgbClr val="000000"/>
                </a:solidFill>
                <a:latin typeface="Arial"/>
                <a:ea typeface="Arial"/>
                <a:cs typeface="Arial"/>
              </a:rPr>
              <a:t>Kollased kastid</a:t>
            </a:r>
            <a:r>
              <a:rPr lang="en-US" cap="none" sz="1000" b="0" i="0" u="none" baseline="0">
                <a:solidFill>
                  <a:srgbClr val="000000"/>
                </a:solidFill>
                <a:latin typeface="Arial"/>
                <a:ea typeface="Arial"/>
                <a:cs typeface="Arial"/>
              </a:rPr>
              <a:t> - </a:t>
            </a:r>
            <a:r>
              <a:rPr lang="en-US" cap="none" sz="1000" b="0" i="0" u="none" baseline="0">
                <a:solidFill>
                  <a:srgbClr val="000000"/>
                </a:solidFill>
                <a:latin typeface="Arial"/>
                <a:ea typeface="Arial"/>
                <a:cs typeface="Arial"/>
              </a:rPr>
              <a:t>sisestada nõutud andmed</a:t>
            </a:r>
          </a:p>
        </xdr:txBody>
      </xdr:sp>
      <xdr:sp>
        <xdr:nvSpPr>
          <xdr:cNvPr id="6" name="Text Box 6"/>
          <xdr:cNvSpPr txBox="1">
            <a:spLocks noChangeArrowheads="1"/>
          </xdr:cNvSpPr>
        </xdr:nvSpPr>
        <xdr:spPr>
          <a:xfrm>
            <a:off x="147" y="354"/>
            <a:ext cx="295" cy="37"/>
          </a:xfrm>
          <a:prstGeom prst="rect">
            <a:avLst/>
          </a:prstGeom>
          <a:solidFill>
            <a:srgbClr val="FFCC99"/>
          </a:solidFill>
          <a:ln w="9525" cmpd="sng">
            <a:solidFill>
              <a:srgbClr val="000000"/>
            </a:solidFill>
            <a:headEnd type="none"/>
            <a:tailEnd type="none"/>
          </a:ln>
        </xdr:spPr>
        <xdr:txBody>
          <a:bodyPr vertOverflow="clip" wrap="square" lIns="27432" tIns="18288" rIns="27432" bIns="0"/>
          <a:p>
            <a:pPr algn="ctr">
              <a:defRPr/>
            </a:pPr>
            <a:r>
              <a:rPr lang="en-US" cap="none" sz="1000" b="0" i="0" u="none" baseline="0">
                <a:solidFill>
                  <a:srgbClr val="000000"/>
                </a:solidFill>
                <a:latin typeface="Arial"/>
                <a:ea typeface="Arial"/>
                <a:cs typeface="Arial"/>
              </a:rPr>
              <a:t>Oranžid kastid</a:t>
            </a:r>
            <a:r>
              <a:rPr lang="en-US" cap="none" sz="1000" b="0" i="0" u="none" baseline="0">
                <a:solidFill>
                  <a:srgbClr val="000000"/>
                </a:solidFill>
                <a:latin typeface="Arial"/>
                <a:ea typeface="Arial"/>
                <a:cs typeface="Arial"/>
              </a:rPr>
              <a:t> – </a:t>
            </a:r>
            <a:r>
              <a:rPr lang="en-US" cap="none" sz="1000" b="0" i="0" u="none" baseline="0">
                <a:solidFill>
                  <a:srgbClr val="000000"/>
                </a:solidFill>
                <a:latin typeface="Arial"/>
                <a:ea typeface="Arial"/>
                <a:cs typeface="Arial"/>
              </a:rPr>
              <a:t>tööleht teostab automaatsed arvutused</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0</xdr:colOff>
      <xdr:row>23</xdr:row>
      <xdr:rowOff>142875</xdr:rowOff>
    </xdr:from>
    <xdr:ext cx="85725" cy="200025"/>
    <xdr:sp fLocksText="0">
      <xdr:nvSpPr>
        <xdr:cNvPr id="1" name="Text Box 57"/>
        <xdr:cNvSpPr txBox="1">
          <a:spLocks noChangeArrowheads="1"/>
        </xdr:cNvSpPr>
      </xdr:nvSpPr>
      <xdr:spPr>
        <a:xfrm>
          <a:off x="4457700" y="914400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23</xdr:row>
      <xdr:rowOff>142875</xdr:rowOff>
    </xdr:from>
    <xdr:ext cx="85725" cy="200025"/>
    <xdr:sp fLocksText="0">
      <xdr:nvSpPr>
        <xdr:cNvPr id="2" name="Text Box 58"/>
        <xdr:cNvSpPr txBox="1">
          <a:spLocks noChangeArrowheads="1"/>
        </xdr:cNvSpPr>
      </xdr:nvSpPr>
      <xdr:spPr>
        <a:xfrm>
          <a:off x="4457700" y="914400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22</xdr:row>
      <xdr:rowOff>142875</xdr:rowOff>
    </xdr:from>
    <xdr:ext cx="85725" cy="200025"/>
    <xdr:sp fLocksText="0">
      <xdr:nvSpPr>
        <xdr:cNvPr id="3" name="Text Box 81"/>
        <xdr:cNvSpPr txBox="1">
          <a:spLocks noChangeArrowheads="1"/>
        </xdr:cNvSpPr>
      </xdr:nvSpPr>
      <xdr:spPr>
        <a:xfrm>
          <a:off x="4457700" y="86391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23</xdr:row>
      <xdr:rowOff>142875</xdr:rowOff>
    </xdr:from>
    <xdr:ext cx="85725" cy="200025"/>
    <xdr:sp fLocksText="0">
      <xdr:nvSpPr>
        <xdr:cNvPr id="4" name="Text Box 85"/>
        <xdr:cNvSpPr txBox="1">
          <a:spLocks noChangeArrowheads="1"/>
        </xdr:cNvSpPr>
      </xdr:nvSpPr>
      <xdr:spPr>
        <a:xfrm>
          <a:off x="4457700" y="914400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21</xdr:row>
      <xdr:rowOff>142875</xdr:rowOff>
    </xdr:from>
    <xdr:ext cx="85725" cy="200025"/>
    <xdr:sp fLocksText="0">
      <xdr:nvSpPr>
        <xdr:cNvPr id="5" name="Text Box 90"/>
        <xdr:cNvSpPr txBox="1">
          <a:spLocks noChangeArrowheads="1"/>
        </xdr:cNvSpPr>
      </xdr:nvSpPr>
      <xdr:spPr>
        <a:xfrm>
          <a:off x="4457700" y="81343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21</xdr:row>
      <xdr:rowOff>142875</xdr:rowOff>
    </xdr:from>
    <xdr:ext cx="85725" cy="200025"/>
    <xdr:sp fLocksText="0">
      <xdr:nvSpPr>
        <xdr:cNvPr id="6" name="Text Box 91"/>
        <xdr:cNvSpPr txBox="1">
          <a:spLocks noChangeArrowheads="1"/>
        </xdr:cNvSpPr>
      </xdr:nvSpPr>
      <xdr:spPr>
        <a:xfrm>
          <a:off x="4457700" y="81343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21</xdr:row>
      <xdr:rowOff>142875</xdr:rowOff>
    </xdr:from>
    <xdr:ext cx="85725" cy="200025"/>
    <xdr:sp fLocksText="0">
      <xdr:nvSpPr>
        <xdr:cNvPr id="7" name="Text Box 94"/>
        <xdr:cNvSpPr txBox="1">
          <a:spLocks noChangeArrowheads="1"/>
        </xdr:cNvSpPr>
      </xdr:nvSpPr>
      <xdr:spPr>
        <a:xfrm>
          <a:off x="4457700" y="81343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0</xdr:colOff>
      <xdr:row>21</xdr:row>
      <xdr:rowOff>142875</xdr:rowOff>
    </xdr:from>
    <xdr:ext cx="85725" cy="200025"/>
    <xdr:sp fLocksText="0">
      <xdr:nvSpPr>
        <xdr:cNvPr id="8" name="Text Box 100"/>
        <xdr:cNvSpPr txBox="1">
          <a:spLocks noChangeArrowheads="1"/>
        </xdr:cNvSpPr>
      </xdr:nvSpPr>
      <xdr:spPr>
        <a:xfrm>
          <a:off x="5753100" y="81343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0</xdr:colOff>
      <xdr:row>21</xdr:row>
      <xdr:rowOff>142875</xdr:rowOff>
    </xdr:from>
    <xdr:ext cx="85725" cy="200025"/>
    <xdr:sp fLocksText="0">
      <xdr:nvSpPr>
        <xdr:cNvPr id="9" name="Text Box 101"/>
        <xdr:cNvSpPr txBox="1">
          <a:spLocks noChangeArrowheads="1"/>
        </xdr:cNvSpPr>
      </xdr:nvSpPr>
      <xdr:spPr>
        <a:xfrm>
          <a:off x="5753100" y="81343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0</xdr:colOff>
      <xdr:row>21</xdr:row>
      <xdr:rowOff>142875</xdr:rowOff>
    </xdr:from>
    <xdr:ext cx="85725" cy="200025"/>
    <xdr:sp fLocksText="0">
      <xdr:nvSpPr>
        <xdr:cNvPr id="10" name="Text Box 104"/>
        <xdr:cNvSpPr txBox="1">
          <a:spLocks noChangeArrowheads="1"/>
        </xdr:cNvSpPr>
      </xdr:nvSpPr>
      <xdr:spPr>
        <a:xfrm>
          <a:off x="5753100" y="81343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21</xdr:row>
      <xdr:rowOff>142875</xdr:rowOff>
    </xdr:from>
    <xdr:ext cx="85725" cy="200025"/>
    <xdr:sp fLocksText="0">
      <xdr:nvSpPr>
        <xdr:cNvPr id="11" name="Text Box 105"/>
        <xdr:cNvSpPr txBox="1">
          <a:spLocks noChangeArrowheads="1"/>
        </xdr:cNvSpPr>
      </xdr:nvSpPr>
      <xdr:spPr>
        <a:xfrm>
          <a:off x="7381875" y="81343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21</xdr:row>
      <xdr:rowOff>142875</xdr:rowOff>
    </xdr:from>
    <xdr:ext cx="85725" cy="200025"/>
    <xdr:sp fLocksText="0">
      <xdr:nvSpPr>
        <xdr:cNvPr id="12" name="Text Box 106"/>
        <xdr:cNvSpPr txBox="1">
          <a:spLocks noChangeArrowheads="1"/>
        </xdr:cNvSpPr>
      </xdr:nvSpPr>
      <xdr:spPr>
        <a:xfrm>
          <a:off x="7381875" y="81343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21</xdr:row>
      <xdr:rowOff>142875</xdr:rowOff>
    </xdr:from>
    <xdr:ext cx="85725" cy="200025"/>
    <xdr:sp fLocksText="0">
      <xdr:nvSpPr>
        <xdr:cNvPr id="13" name="Text Box 109"/>
        <xdr:cNvSpPr txBox="1">
          <a:spLocks noChangeArrowheads="1"/>
        </xdr:cNvSpPr>
      </xdr:nvSpPr>
      <xdr:spPr>
        <a:xfrm>
          <a:off x="7381875" y="81343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23</xdr:row>
      <xdr:rowOff>142875</xdr:rowOff>
    </xdr:from>
    <xdr:ext cx="85725" cy="200025"/>
    <xdr:sp fLocksText="0">
      <xdr:nvSpPr>
        <xdr:cNvPr id="14" name="Text Box 110"/>
        <xdr:cNvSpPr txBox="1">
          <a:spLocks noChangeArrowheads="1"/>
        </xdr:cNvSpPr>
      </xdr:nvSpPr>
      <xdr:spPr>
        <a:xfrm>
          <a:off x="4457700" y="914400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23</xdr:row>
      <xdr:rowOff>142875</xdr:rowOff>
    </xdr:from>
    <xdr:ext cx="85725" cy="200025"/>
    <xdr:sp fLocksText="0">
      <xdr:nvSpPr>
        <xdr:cNvPr id="15" name="Text Box 111"/>
        <xdr:cNvSpPr txBox="1">
          <a:spLocks noChangeArrowheads="1"/>
        </xdr:cNvSpPr>
      </xdr:nvSpPr>
      <xdr:spPr>
        <a:xfrm>
          <a:off x="4457700" y="914400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23</xdr:row>
      <xdr:rowOff>142875</xdr:rowOff>
    </xdr:from>
    <xdr:ext cx="85725" cy="200025"/>
    <xdr:sp fLocksText="0">
      <xdr:nvSpPr>
        <xdr:cNvPr id="16" name="Text Box 114"/>
        <xdr:cNvSpPr txBox="1">
          <a:spLocks noChangeArrowheads="1"/>
        </xdr:cNvSpPr>
      </xdr:nvSpPr>
      <xdr:spPr>
        <a:xfrm>
          <a:off x="4457700" y="914400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0</xdr:colOff>
      <xdr:row>23</xdr:row>
      <xdr:rowOff>142875</xdr:rowOff>
    </xdr:from>
    <xdr:ext cx="85725" cy="200025"/>
    <xdr:sp fLocksText="0">
      <xdr:nvSpPr>
        <xdr:cNvPr id="17" name="Text Box 115"/>
        <xdr:cNvSpPr txBox="1">
          <a:spLocks noChangeArrowheads="1"/>
        </xdr:cNvSpPr>
      </xdr:nvSpPr>
      <xdr:spPr>
        <a:xfrm>
          <a:off x="5753100" y="914400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0</xdr:colOff>
      <xdr:row>23</xdr:row>
      <xdr:rowOff>142875</xdr:rowOff>
    </xdr:from>
    <xdr:ext cx="85725" cy="200025"/>
    <xdr:sp fLocksText="0">
      <xdr:nvSpPr>
        <xdr:cNvPr id="18" name="Text Box 116"/>
        <xdr:cNvSpPr txBox="1">
          <a:spLocks noChangeArrowheads="1"/>
        </xdr:cNvSpPr>
      </xdr:nvSpPr>
      <xdr:spPr>
        <a:xfrm>
          <a:off x="5753100" y="914400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0</xdr:colOff>
      <xdr:row>23</xdr:row>
      <xdr:rowOff>142875</xdr:rowOff>
    </xdr:from>
    <xdr:ext cx="85725" cy="200025"/>
    <xdr:sp fLocksText="0">
      <xdr:nvSpPr>
        <xdr:cNvPr id="19" name="Text Box 119"/>
        <xdr:cNvSpPr txBox="1">
          <a:spLocks noChangeArrowheads="1"/>
        </xdr:cNvSpPr>
      </xdr:nvSpPr>
      <xdr:spPr>
        <a:xfrm>
          <a:off x="5753100" y="914400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23</xdr:row>
      <xdr:rowOff>142875</xdr:rowOff>
    </xdr:from>
    <xdr:ext cx="85725" cy="200025"/>
    <xdr:sp fLocksText="0">
      <xdr:nvSpPr>
        <xdr:cNvPr id="20" name="Text Box 120"/>
        <xdr:cNvSpPr txBox="1">
          <a:spLocks noChangeArrowheads="1"/>
        </xdr:cNvSpPr>
      </xdr:nvSpPr>
      <xdr:spPr>
        <a:xfrm>
          <a:off x="7381875" y="914400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23</xdr:row>
      <xdr:rowOff>142875</xdr:rowOff>
    </xdr:from>
    <xdr:ext cx="85725" cy="200025"/>
    <xdr:sp fLocksText="0">
      <xdr:nvSpPr>
        <xdr:cNvPr id="21" name="Text Box 121"/>
        <xdr:cNvSpPr txBox="1">
          <a:spLocks noChangeArrowheads="1"/>
        </xdr:cNvSpPr>
      </xdr:nvSpPr>
      <xdr:spPr>
        <a:xfrm>
          <a:off x="7381875" y="914400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23</xdr:row>
      <xdr:rowOff>142875</xdr:rowOff>
    </xdr:from>
    <xdr:ext cx="85725" cy="200025"/>
    <xdr:sp fLocksText="0">
      <xdr:nvSpPr>
        <xdr:cNvPr id="22" name="Text Box 124"/>
        <xdr:cNvSpPr txBox="1">
          <a:spLocks noChangeArrowheads="1"/>
        </xdr:cNvSpPr>
      </xdr:nvSpPr>
      <xdr:spPr>
        <a:xfrm>
          <a:off x="7381875" y="914400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0</xdr:colOff>
      <xdr:row>20</xdr:row>
      <xdr:rowOff>352425</xdr:rowOff>
    </xdr:from>
    <xdr:ext cx="85725" cy="219075"/>
    <xdr:sp fLocksText="0">
      <xdr:nvSpPr>
        <xdr:cNvPr id="1" name="Text Box 28"/>
        <xdr:cNvSpPr txBox="1">
          <a:spLocks noChangeArrowheads="1"/>
        </xdr:cNvSpPr>
      </xdr:nvSpPr>
      <xdr:spPr>
        <a:xfrm>
          <a:off x="2724150" y="7972425"/>
          <a:ext cx="8572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17</xdr:row>
      <xdr:rowOff>352425</xdr:rowOff>
    </xdr:from>
    <xdr:ext cx="85725" cy="209550"/>
    <xdr:sp fLocksText="0">
      <xdr:nvSpPr>
        <xdr:cNvPr id="2" name="Text Box 29"/>
        <xdr:cNvSpPr txBox="1">
          <a:spLocks noChangeArrowheads="1"/>
        </xdr:cNvSpPr>
      </xdr:nvSpPr>
      <xdr:spPr>
        <a:xfrm>
          <a:off x="5095875" y="64484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18</xdr:row>
      <xdr:rowOff>352425</xdr:rowOff>
    </xdr:from>
    <xdr:ext cx="85725" cy="219075"/>
    <xdr:sp fLocksText="0">
      <xdr:nvSpPr>
        <xdr:cNvPr id="3" name="Text Box 30"/>
        <xdr:cNvSpPr txBox="1">
          <a:spLocks noChangeArrowheads="1"/>
        </xdr:cNvSpPr>
      </xdr:nvSpPr>
      <xdr:spPr>
        <a:xfrm>
          <a:off x="5095875" y="6867525"/>
          <a:ext cx="8572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19</xdr:row>
      <xdr:rowOff>352425</xdr:rowOff>
    </xdr:from>
    <xdr:ext cx="85725" cy="219075"/>
    <xdr:sp fLocksText="0">
      <xdr:nvSpPr>
        <xdr:cNvPr id="4" name="Text Box 31"/>
        <xdr:cNvSpPr txBox="1">
          <a:spLocks noChangeArrowheads="1"/>
        </xdr:cNvSpPr>
      </xdr:nvSpPr>
      <xdr:spPr>
        <a:xfrm>
          <a:off x="5095875" y="7372350"/>
          <a:ext cx="8572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ublic1Data\PROJECTS\EPA\Solvents%20work%20summer%2004\Spreadsheets\Dry%20clean%20spreadsheet\Dry%20Cleaners%20Records%20v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1. The Premises"/>
      <sheetName val="2. Stocks"/>
      <sheetName val="3a. Weekly Record"/>
      <sheetName val="3b. Summary of Weekly Records"/>
      <sheetName val="4. Purchases"/>
      <sheetName val="5. Waste"/>
      <sheetName val="6. Sep. Water"/>
      <sheetName val="7. Carbon Adsorber"/>
      <sheetName val="8. Spotting Chemicals"/>
      <sheetName val="9. 12-month Summary"/>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3.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Leht1"/>
  <dimension ref="B1:E85"/>
  <sheetViews>
    <sheetView tabSelected="1" zoomScale="120" zoomScaleNormal="120" zoomScaleSheetLayoutView="125" workbookViewId="0" topLeftCell="A1">
      <selection activeCell="A1" sqref="A1"/>
    </sheetView>
  </sheetViews>
  <sheetFormatPr defaultColWidth="11.421875" defaultRowHeight="12.75"/>
  <cols>
    <col min="1" max="1" width="11.421875" style="165" customWidth="1"/>
    <col min="2" max="2" width="83.7109375" style="166" customWidth="1"/>
    <col min="3" max="5" width="20.7109375" style="165" customWidth="1"/>
    <col min="6" max="16384" width="11.421875" style="165" customWidth="1"/>
  </cols>
  <sheetData>
    <row r="1" ht="12.75">
      <c r="B1" s="164" t="s">
        <v>16</v>
      </c>
    </row>
    <row r="2" spans="2:4" ht="87.75" customHeight="1">
      <c r="B2" s="166" t="s">
        <v>250</v>
      </c>
      <c r="D2" s="175"/>
    </row>
    <row r="3" ht="4.5" customHeight="1"/>
    <row r="4" spans="2:5" ht="12.75">
      <c r="B4" s="197" t="s">
        <v>17</v>
      </c>
      <c r="C4" s="167"/>
      <c r="D4" s="167"/>
      <c r="E4" s="167"/>
    </row>
    <row r="5" spans="2:5" ht="6" customHeight="1">
      <c r="B5" s="168"/>
      <c r="C5" s="167"/>
      <c r="D5" s="167"/>
      <c r="E5" s="167"/>
    </row>
    <row r="6" ht="51">
      <c r="B6" s="169" t="s">
        <v>19</v>
      </c>
    </row>
    <row r="7" ht="30" customHeight="1">
      <c r="B7" s="169" t="s">
        <v>20</v>
      </c>
    </row>
    <row r="8" ht="21.75" customHeight="1">
      <c r="B8" s="170" t="s">
        <v>18</v>
      </c>
    </row>
    <row r="9" s="171" customFormat="1" ht="18.75" customHeight="1">
      <c r="B9" s="169" t="s">
        <v>21</v>
      </c>
    </row>
    <row r="10" ht="18" customHeight="1">
      <c r="B10" s="172"/>
    </row>
    <row r="11" ht="12" customHeight="1">
      <c r="B11" s="172"/>
    </row>
    <row r="12" s="173" customFormat="1" ht="3.75" customHeight="1">
      <c r="B12" s="172"/>
    </row>
    <row r="13" s="175" customFormat="1" ht="12.75">
      <c r="B13" s="174" t="s">
        <v>22</v>
      </c>
    </row>
    <row r="14" s="175" customFormat="1" ht="13.5" customHeight="1">
      <c r="B14" s="174" t="s">
        <v>251</v>
      </c>
    </row>
    <row r="15" s="176" customFormat="1" ht="13.5" customHeight="1">
      <c r="B15" s="174" t="s">
        <v>23</v>
      </c>
    </row>
    <row r="16" s="175" customFormat="1" ht="12.75">
      <c r="B16" s="174" t="s">
        <v>340</v>
      </c>
    </row>
    <row r="17" s="175" customFormat="1" ht="25.5" customHeight="1">
      <c r="B17" s="177" t="s">
        <v>252</v>
      </c>
    </row>
    <row r="18" ht="6.75" customHeight="1">
      <c r="B18" s="165"/>
    </row>
    <row r="19" ht="12.75">
      <c r="B19" s="197" t="s">
        <v>24</v>
      </c>
    </row>
    <row r="20" ht="6.75" customHeight="1">
      <c r="B20" s="168"/>
    </row>
    <row r="21" spans="2:3" ht="25.5">
      <c r="B21" s="178" t="s">
        <v>25</v>
      </c>
      <c r="C21" s="179"/>
    </row>
    <row r="22" spans="2:3" ht="25.5">
      <c r="B22" s="178" t="s">
        <v>26</v>
      </c>
      <c r="C22" s="179"/>
    </row>
    <row r="23" spans="2:3" ht="7.5" customHeight="1">
      <c r="B23" s="172"/>
      <c r="C23" s="179"/>
    </row>
    <row r="24" spans="2:3" ht="12.75">
      <c r="B24" s="197" t="s">
        <v>27</v>
      </c>
      <c r="C24" s="179"/>
    </row>
    <row r="25" spans="2:3" ht="4.5" customHeight="1">
      <c r="B25" s="165"/>
      <c r="C25" s="179"/>
    </row>
    <row r="26" spans="2:3" ht="12.75">
      <c r="B26" s="180" t="s">
        <v>259</v>
      </c>
      <c r="C26" s="181"/>
    </row>
    <row r="27" ht="15.75" customHeight="1">
      <c r="B27" s="187" t="s">
        <v>28</v>
      </c>
    </row>
    <row r="28" ht="12.75">
      <c r="B28" s="182" t="s">
        <v>29</v>
      </c>
    </row>
    <row r="29" ht="12.75">
      <c r="B29" s="182" t="s">
        <v>248</v>
      </c>
    </row>
    <row r="30" ht="12.75">
      <c r="B30" s="182" t="s">
        <v>249</v>
      </c>
    </row>
    <row r="31" ht="12.75">
      <c r="B31" s="187" t="s">
        <v>30</v>
      </c>
    </row>
    <row r="32" ht="12.75">
      <c r="B32" s="182" t="s">
        <v>253</v>
      </c>
    </row>
    <row r="33" ht="15.75" customHeight="1">
      <c r="B33" s="187" t="s">
        <v>31</v>
      </c>
    </row>
    <row r="34" ht="7.5" customHeight="1">
      <c r="B34" s="172"/>
    </row>
    <row r="35" spans="2:3" ht="12.75">
      <c r="B35" s="180" t="s">
        <v>260</v>
      </c>
      <c r="C35" s="181"/>
    </row>
    <row r="36" ht="43.5" customHeight="1">
      <c r="B36" s="183" t="s">
        <v>254</v>
      </c>
    </row>
    <row r="37" ht="27" customHeight="1">
      <c r="B37" s="183" t="s">
        <v>255</v>
      </c>
    </row>
    <row r="38" ht="27" customHeight="1">
      <c r="B38" s="183" t="s">
        <v>256</v>
      </c>
    </row>
    <row r="39" ht="25.5">
      <c r="B39" s="183" t="s">
        <v>257</v>
      </c>
    </row>
    <row r="40" ht="12.75">
      <c r="B40" s="183" t="s">
        <v>32</v>
      </c>
    </row>
    <row r="41" ht="27" customHeight="1">
      <c r="B41" s="183" t="s">
        <v>258</v>
      </c>
    </row>
    <row r="42" ht="9" customHeight="1">
      <c r="B42" s="183"/>
    </row>
    <row r="43" spans="2:3" ht="12.75">
      <c r="B43" s="180" t="s">
        <v>261</v>
      </c>
      <c r="C43" s="181"/>
    </row>
    <row r="44" ht="15.75" customHeight="1">
      <c r="B44" s="187" t="s">
        <v>28</v>
      </c>
    </row>
    <row r="45" ht="12.75">
      <c r="B45" s="184" t="s">
        <v>33</v>
      </c>
    </row>
    <row r="46" ht="12.75">
      <c r="B46" s="184" t="s">
        <v>262</v>
      </c>
    </row>
    <row r="47" ht="12.75">
      <c r="B47" s="184" t="s">
        <v>263</v>
      </c>
    </row>
    <row r="48" ht="12.75">
      <c r="B48" s="187" t="s">
        <v>30</v>
      </c>
    </row>
    <row r="49" ht="12.75">
      <c r="B49" s="182" t="s">
        <v>264</v>
      </c>
    </row>
    <row r="50" ht="12.75">
      <c r="B50" s="187" t="s">
        <v>31</v>
      </c>
    </row>
    <row r="51" ht="7.5" customHeight="1">
      <c r="B51" s="165"/>
    </row>
    <row r="52" spans="2:3" ht="12.75">
      <c r="B52" s="197" t="s">
        <v>34</v>
      </c>
      <c r="C52" s="179"/>
    </row>
    <row r="53" spans="2:3" ht="4.5" customHeight="1">
      <c r="B53" s="168"/>
      <c r="C53" s="179"/>
    </row>
    <row r="54" s="175" customFormat="1" ht="38.25">
      <c r="B54" s="169" t="s">
        <v>265</v>
      </c>
    </row>
    <row r="55" s="175" customFormat="1" ht="7.5" customHeight="1">
      <c r="B55" s="169"/>
    </row>
    <row r="56" ht="12.75">
      <c r="B56" s="185" t="s">
        <v>35</v>
      </c>
    </row>
    <row r="57" ht="12.75">
      <c r="B57" s="178" t="s">
        <v>36</v>
      </c>
    </row>
    <row r="58" ht="9" customHeight="1">
      <c r="B58" s="178"/>
    </row>
    <row r="59" ht="12.75">
      <c r="B59" s="185" t="s">
        <v>37</v>
      </c>
    </row>
    <row r="60" ht="25.5">
      <c r="B60" s="178" t="s">
        <v>38</v>
      </c>
    </row>
    <row r="61" ht="9" customHeight="1">
      <c r="B61" s="178"/>
    </row>
    <row r="62" ht="15" customHeight="1">
      <c r="B62" s="185" t="s">
        <v>39</v>
      </c>
    </row>
    <row r="63" ht="89.25">
      <c r="B63" s="199" t="s">
        <v>266</v>
      </c>
    </row>
    <row r="64" ht="9" customHeight="1">
      <c r="B64" s="178"/>
    </row>
    <row r="65" ht="12.75">
      <c r="B65" s="185" t="s">
        <v>40</v>
      </c>
    </row>
    <row r="66" ht="38.25">
      <c r="B66" s="198" t="s">
        <v>49</v>
      </c>
    </row>
    <row r="67" ht="9" customHeight="1">
      <c r="B67" s="178"/>
    </row>
    <row r="68" ht="12.75">
      <c r="B68" s="185" t="s">
        <v>267</v>
      </c>
    </row>
    <row r="69" ht="25.5">
      <c r="B69" s="178" t="s">
        <v>41</v>
      </c>
    </row>
    <row r="70" ht="9" customHeight="1">
      <c r="B70" s="178"/>
    </row>
    <row r="71" ht="12.75">
      <c r="B71" s="185" t="s">
        <v>42</v>
      </c>
    </row>
    <row r="72" ht="63.75">
      <c r="B72" s="178" t="s">
        <v>268</v>
      </c>
    </row>
    <row r="73" ht="9" customHeight="1">
      <c r="B73" s="178"/>
    </row>
    <row r="74" ht="12.75">
      <c r="B74" s="185" t="s">
        <v>43</v>
      </c>
    </row>
    <row r="75" ht="76.5">
      <c r="B75" s="178" t="s">
        <v>269</v>
      </c>
    </row>
    <row r="76" ht="9" customHeight="1">
      <c r="B76" s="178"/>
    </row>
    <row r="77" ht="12.75">
      <c r="B77" s="185" t="s">
        <v>44</v>
      </c>
    </row>
    <row r="78" ht="25.5">
      <c r="B78" s="178" t="s">
        <v>45</v>
      </c>
    </row>
    <row r="79" ht="9" customHeight="1">
      <c r="B79" s="178"/>
    </row>
    <row r="80" ht="12.75">
      <c r="B80" s="185" t="s">
        <v>46</v>
      </c>
    </row>
    <row r="81" ht="25.5">
      <c r="B81" s="178" t="s">
        <v>47</v>
      </c>
    </row>
    <row r="82" ht="9" customHeight="1"/>
    <row r="83" ht="12.75">
      <c r="B83" s="186" t="s">
        <v>48</v>
      </c>
    </row>
    <row r="84" ht="25.5">
      <c r="B84" s="178" t="s">
        <v>270</v>
      </c>
    </row>
    <row r="85" ht="12.75">
      <c r="B85" s="165"/>
    </row>
  </sheetData>
  <sheetProtection password="83AF" sheet="1"/>
  <printOptions/>
  <pageMargins left="0.7480314960629921" right="0.7480314960629921" top="0.984251968503937" bottom="0.984251968503937" header="0.5118110236220472" footer="0.5118110236220472"/>
  <pageSetup fitToHeight="0" horizontalDpi="600" verticalDpi="600" orientation="portrait" scale="97" r:id="rId2"/>
  <headerFooter alignWithMargins="0">
    <oddHeader>&amp;L&amp;C&amp;R</oddHeader>
    <oddFooter>&amp;L&amp;C&amp;"Arial,Bold Italic"&amp;A  (Page &amp;P of &amp;N)&amp;R</oddFooter>
  </headerFooter>
  <rowBreaks count="2" manualBreakCount="2">
    <brk id="34" min="1" max="1" man="1"/>
    <brk id="51" min="1" max="1" man="1"/>
  </rowBreaks>
  <drawing r:id="rId1"/>
</worksheet>
</file>

<file path=xl/worksheets/sheet10.xml><?xml version="1.0" encoding="utf-8"?>
<worksheet xmlns="http://schemas.openxmlformats.org/spreadsheetml/2006/main" xmlns:r="http://schemas.openxmlformats.org/officeDocument/2006/relationships">
  <sheetPr codeName="Sheet61">
    <pageSetUpPr fitToPage="1"/>
  </sheetPr>
  <dimension ref="A1:J28"/>
  <sheetViews>
    <sheetView zoomScaleSheetLayoutView="100" zoomScalePageLayoutView="0" workbookViewId="0" topLeftCell="A1">
      <selection activeCell="A1" sqref="A1"/>
    </sheetView>
  </sheetViews>
  <sheetFormatPr defaultColWidth="11.421875" defaultRowHeight="12.75"/>
  <cols>
    <col min="1" max="1" width="9.28125" style="61" bestFit="1" customWidth="1"/>
    <col min="2" max="2" width="20.140625" style="61" customWidth="1"/>
    <col min="3" max="3" width="18.28125" style="61" customWidth="1"/>
    <col min="4" max="4" width="12.8515625" style="61" customWidth="1"/>
    <col min="5" max="5" width="17.8515625" style="61" customWidth="1"/>
    <col min="6" max="6" width="11.28125" style="61" customWidth="1"/>
    <col min="7" max="7" width="14.421875" style="61" customWidth="1"/>
    <col min="8" max="8" width="13.28125" style="61" customWidth="1"/>
    <col min="9" max="9" width="11.28125" style="61" customWidth="1"/>
    <col min="10" max="16384" width="11.421875" style="61" customWidth="1"/>
  </cols>
  <sheetData>
    <row r="1" spans="2:10" ht="15">
      <c r="B1" s="106">
        <f>IF('1. Käitis'!C5="","",'1. Käitis'!C5)</f>
      </c>
      <c r="C1" s="44"/>
      <c r="D1" s="45"/>
      <c r="I1" s="107" t="str">
        <f>_Ref1</f>
        <v>12-kuulise perioodi alguskuupäev:</v>
      </c>
      <c r="J1" s="62">
        <f>'1. Käitis'!C8</f>
        <v>0</v>
      </c>
    </row>
    <row r="2" spans="2:10" ht="15">
      <c r="B2" s="34"/>
      <c r="C2" s="34"/>
      <c r="D2" s="45"/>
      <c r="I2" s="107" t="str">
        <f>'1. Käitis'!B9</f>
        <v>12-kuulise perioodi lõpp-kuupäev:</v>
      </c>
      <c r="J2" s="62">
        <f>'1. Käitis'!C9</f>
        <v>0</v>
      </c>
    </row>
    <row r="3" spans="2:10" ht="15.75">
      <c r="B3" s="392" t="s">
        <v>347</v>
      </c>
      <c r="C3" s="542"/>
      <c r="D3" s="393"/>
      <c r="E3" s="393"/>
      <c r="F3" s="393"/>
      <c r="G3" s="543"/>
      <c r="H3" s="543"/>
      <c r="I3" s="543"/>
      <c r="J3" s="544"/>
    </row>
    <row r="4" spans="2:10" ht="36" customHeight="1">
      <c r="B4" s="545" t="s">
        <v>348</v>
      </c>
      <c r="C4" s="546"/>
      <c r="D4" s="547"/>
      <c r="E4" s="547"/>
      <c r="F4" s="547"/>
      <c r="G4" s="548"/>
      <c r="H4" s="548"/>
      <c r="I4" s="548"/>
      <c r="J4" s="549"/>
    </row>
    <row r="5" spans="2:6" ht="3" customHeight="1">
      <c r="B5" s="45"/>
      <c r="C5" s="97"/>
      <c r="D5" s="148"/>
      <c r="E5" s="148"/>
      <c r="F5" s="148"/>
    </row>
    <row r="6" spans="2:10" ht="15.75">
      <c r="B6" s="392" t="s">
        <v>349</v>
      </c>
      <c r="C6" s="542"/>
      <c r="D6" s="393"/>
      <c r="E6" s="393"/>
      <c r="F6" s="393"/>
      <c r="G6" s="543"/>
      <c r="H6" s="543"/>
      <c r="I6" s="543"/>
      <c r="J6" s="544"/>
    </row>
    <row r="7" spans="2:10" ht="45" customHeight="1">
      <c r="B7" s="149" t="s">
        <v>350</v>
      </c>
      <c r="C7" s="149" t="s">
        <v>351</v>
      </c>
      <c r="D7" s="149" t="s">
        <v>357</v>
      </c>
      <c r="E7" s="149" t="s">
        <v>355</v>
      </c>
      <c r="F7" s="149" t="s">
        <v>356</v>
      </c>
      <c r="G7" s="149" t="s">
        <v>354</v>
      </c>
      <c r="H7" s="149" t="s">
        <v>358</v>
      </c>
      <c r="I7" s="149" t="s">
        <v>353</v>
      </c>
      <c r="J7" s="149" t="s">
        <v>352</v>
      </c>
    </row>
    <row r="8" spans="2:10" s="29" customFormat="1" ht="13.5" customHeight="1">
      <c r="B8" s="252" t="s">
        <v>360</v>
      </c>
      <c r="C8" s="149"/>
      <c r="D8" s="253" t="s">
        <v>361</v>
      </c>
      <c r="E8" s="252" t="s">
        <v>362</v>
      </c>
      <c r="F8" s="252" t="s">
        <v>363</v>
      </c>
      <c r="G8" s="150"/>
      <c r="H8" s="150"/>
      <c r="I8" s="150"/>
      <c r="J8" s="150"/>
    </row>
    <row r="9" spans="2:10" ht="21.75" customHeight="1">
      <c r="B9" s="19"/>
      <c r="C9" s="19"/>
      <c r="D9" s="123"/>
      <c r="E9" s="19"/>
      <c r="F9" s="151"/>
      <c r="G9" s="151"/>
      <c r="H9" s="152"/>
      <c r="I9" s="151"/>
      <c r="J9" s="151">
        <f aca="true" t="shared" si="0" ref="J9:J21">F9*I9/1000</f>
        <v>0</v>
      </c>
    </row>
    <row r="10" spans="2:10" ht="21.75" customHeight="1">
      <c r="B10" s="19"/>
      <c r="C10" s="19"/>
      <c r="D10" s="123"/>
      <c r="E10" s="19"/>
      <c r="F10" s="151"/>
      <c r="G10" s="151"/>
      <c r="H10" s="151"/>
      <c r="I10" s="151"/>
      <c r="J10" s="151">
        <f t="shared" si="0"/>
        <v>0</v>
      </c>
    </row>
    <row r="11" spans="2:10" ht="21.75" customHeight="1">
      <c r="B11" s="19"/>
      <c r="C11" s="19"/>
      <c r="D11" s="123"/>
      <c r="E11" s="19"/>
      <c r="F11" s="151"/>
      <c r="G11" s="151"/>
      <c r="H11" s="151"/>
      <c r="I11" s="151"/>
      <c r="J11" s="151">
        <f t="shared" si="0"/>
        <v>0</v>
      </c>
    </row>
    <row r="12" spans="2:10" ht="21.75" customHeight="1">
      <c r="B12" s="19"/>
      <c r="C12" s="19"/>
      <c r="D12" s="123"/>
      <c r="E12" s="19"/>
      <c r="F12" s="151"/>
      <c r="G12" s="151"/>
      <c r="H12" s="151"/>
      <c r="I12" s="151"/>
      <c r="J12" s="151">
        <f t="shared" si="0"/>
        <v>0</v>
      </c>
    </row>
    <row r="13" spans="2:10" ht="21.75" customHeight="1">
      <c r="B13" s="19"/>
      <c r="C13" s="19"/>
      <c r="D13" s="123"/>
      <c r="E13" s="19"/>
      <c r="F13" s="151"/>
      <c r="G13" s="151"/>
      <c r="H13" s="151"/>
      <c r="I13" s="151"/>
      <c r="J13" s="151">
        <f t="shared" si="0"/>
        <v>0</v>
      </c>
    </row>
    <row r="14" spans="2:10" ht="21.75" customHeight="1">
      <c r="B14" s="19"/>
      <c r="C14" s="19"/>
      <c r="D14" s="123"/>
      <c r="E14" s="19"/>
      <c r="F14" s="151"/>
      <c r="G14" s="151"/>
      <c r="H14" s="151"/>
      <c r="I14" s="151"/>
      <c r="J14" s="151">
        <f t="shared" si="0"/>
        <v>0</v>
      </c>
    </row>
    <row r="15" spans="2:10" ht="21.75" customHeight="1">
      <c r="B15" s="19"/>
      <c r="C15" s="19"/>
      <c r="D15" s="123"/>
      <c r="E15" s="19"/>
      <c r="F15" s="151"/>
      <c r="G15" s="151"/>
      <c r="H15" s="151"/>
      <c r="I15" s="151"/>
      <c r="J15" s="151">
        <f t="shared" si="0"/>
        <v>0</v>
      </c>
    </row>
    <row r="16" spans="2:10" ht="21.75" customHeight="1">
      <c r="B16" s="19"/>
      <c r="C16" s="19"/>
      <c r="D16" s="123"/>
      <c r="E16" s="19"/>
      <c r="F16" s="151"/>
      <c r="G16" s="151"/>
      <c r="H16" s="151"/>
      <c r="I16" s="151"/>
      <c r="J16" s="151">
        <f t="shared" si="0"/>
        <v>0</v>
      </c>
    </row>
    <row r="17" spans="2:10" ht="21.75" customHeight="1">
      <c r="B17" s="19"/>
      <c r="C17" s="19"/>
      <c r="D17" s="123"/>
      <c r="E17" s="19"/>
      <c r="F17" s="151"/>
      <c r="G17" s="151"/>
      <c r="H17" s="151"/>
      <c r="I17" s="151"/>
      <c r="J17" s="151">
        <f t="shared" si="0"/>
        <v>0</v>
      </c>
    </row>
    <row r="18" spans="2:10" ht="21.75" customHeight="1">
      <c r="B18" s="19"/>
      <c r="C18" s="19"/>
      <c r="D18" s="123"/>
      <c r="E18" s="19"/>
      <c r="F18" s="151"/>
      <c r="G18" s="151"/>
      <c r="H18" s="151"/>
      <c r="I18" s="151"/>
      <c r="J18" s="151">
        <f t="shared" si="0"/>
        <v>0</v>
      </c>
    </row>
    <row r="19" spans="2:10" ht="21.75" customHeight="1">
      <c r="B19" s="19"/>
      <c r="C19" s="19"/>
      <c r="D19" s="123"/>
      <c r="E19" s="19"/>
      <c r="F19" s="151"/>
      <c r="G19" s="151"/>
      <c r="H19" s="151"/>
      <c r="I19" s="151"/>
      <c r="J19" s="151">
        <f t="shared" si="0"/>
        <v>0</v>
      </c>
    </row>
    <row r="20" spans="2:10" ht="21.75" customHeight="1">
      <c r="B20" s="19"/>
      <c r="C20" s="19"/>
      <c r="D20" s="123"/>
      <c r="E20" s="19"/>
      <c r="F20" s="151"/>
      <c r="G20" s="151"/>
      <c r="H20" s="151"/>
      <c r="I20" s="151"/>
      <c r="J20" s="151">
        <f t="shared" si="0"/>
        <v>0</v>
      </c>
    </row>
    <row r="21" spans="2:10" ht="21.75" customHeight="1">
      <c r="B21" s="18"/>
      <c r="C21" s="18"/>
      <c r="D21" s="123"/>
      <c r="E21" s="19"/>
      <c r="F21" s="153"/>
      <c r="G21" s="19"/>
      <c r="H21" s="19"/>
      <c r="I21" s="153"/>
      <c r="J21" s="153">
        <f t="shared" si="0"/>
        <v>0</v>
      </c>
    </row>
    <row r="22" spans="2:10" ht="21" customHeight="1">
      <c r="B22" s="364" t="s">
        <v>359</v>
      </c>
      <c r="C22" s="350"/>
      <c r="D22" s="350"/>
      <c r="E22" s="350"/>
      <c r="F22" s="350"/>
      <c r="G22" s="350"/>
      <c r="H22" s="350"/>
      <c r="I22" s="351"/>
      <c r="J22" s="105">
        <f>SUM(J9:J21)</f>
        <v>0</v>
      </c>
    </row>
    <row r="23" ht="21" customHeight="1"/>
    <row r="24" spans="2:10" ht="19.5" customHeight="1">
      <c r="B24" s="308" t="s">
        <v>365</v>
      </c>
      <c r="C24" s="378"/>
      <c r="D24" s="543"/>
      <c r="E24" s="543"/>
      <c r="F24" s="543"/>
      <c r="G24" s="543"/>
      <c r="H24" s="543"/>
      <c r="I24" s="543"/>
      <c r="J24" s="544"/>
    </row>
    <row r="25" spans="1:10" s="33" customFormat="1" ht="84.75" customHeight="1">
      <c r="A25" s="60" t="s">
        <v>85</v>
      </c>
      <c r="B25" s="270" t="s">
        <v>369</v>
      </c>
      <c r="C25" s="550"/>
      <c r="D25" s="551"/>
      <c r="E25" s="551"/>
      <c r="F25" s="551"/>
      <c r="G25" s="551"/>
      <c r="H25" s="551"/>
      <c r="I25" s="551"/>
      <c r="J25" s="552"/>
    </row>
    <row r="26" spans="1:10" ht="35.25" customHeight="1">
      <c r="A26" s="60" t="s">
        <v>85</v>
      </c>
      <c r="B26" s="266" t="s">
        <v>366</v>
      </c>
      <c r="C26" s="553"/>
      <c r="D26" s="554"/>
      <c r="E26" s="554"/>
      <c r="F26" s="554"/>
      <c r="G26" s="554"/>
      <c r="H26" s="554"/>
      <c r="I26" s="554"/>
      <c r="J26" s="555"/>
    </row>
    <row r="27" spans="1:10" ht="51" customHeight="1">
      <c r="A27" s="60" t="s">
        <v>85</v>
      </c>
      <c r="B27" s="266" t="s">
        <v>367</v>
      </c>
      <c r="C27" s="553"/>
      <c r="D27" s="554"/>
      <c r="E27" s="554"/>
      <c r="F27" s="554"/>
      <c r="G27" s="554"/>
      <c r="H27" s="554"/>
      <c r="I27" s="554"/>
      <c r="J27" s="555"/>
    </row>
    <row r="28" spans="1:10" ht="64.5" customHeight="1">
      <c r="A28" s="60" t="s">
        <v>85</v>
      </c>
      <c r="B28" s="261" t="s">
        <v>368</v>
      </c>
      <c r="C28" s="539"/>
      <c r="D28" s="540"/>
      <c r="E28" s="540"/>
      <c r="F28" s="540"/>
      <c r="G28" s="540"/>
      <c r="H28" s="540"/>
      <c r="I28" s="540"/>
      <c r="J28" s="541"/>
    </row>
  </sheetData>
  <sheetProtection password="83AF" sheet="1"/>
  <mergeCells count="9">
    <mergeCell ref="B28:J28"/>
    <mergeCell ref="B6:J6"/>
    <mergeCell ref="B3:J3"/>
    <mergeCell ref="B4:J4"/>
    <mergeCell ref="B24:J24"/>
    <mergeCell ref="B25:J25"/>
    <mergeCell ref="B22:I22"/>
    <mergeCell ref="B26:J26"/>
    <mergeCell ref="B27:J27"/>
  </mergeCells>
  <conditionalFormatting sqref="J22">
    <cfRule type="cellIs" priority="1" dxfId="0" operator="equal" stopIfTrue="1">
      <formula>0</formula>
    </cfRule>
    <cfRule type="cellIs" priority="2" dxfId="1" operator="greaterThan" stopIfTrue="1">
      <formula>0</formula>
    </cfRule>
  </conditionalFormatting>
  <conditionalFormatting sqref="J1:J2">
    <cfRule type="cellIs" priority="3" dxfId="3" operator="equal" stopIfTrue="1">
      <formula>0</formula>
    </cfRule>
  </conditionalFormatting>
  <conditionalFormatting sqref="J9:J21">
    <cfRule type="cellIs" priority="4" dxfId="6" operator="equal" stopIfTrue="1">
      <formula>0</formula>
    </cfRule>
  </conditionalFormatting>
  <hyperlinks>
    <hyperlink ref="B8" location="'8. Plekieemalduskemikaalid'!B25" display="Märkus 34"/>
    <hyperlink ref="D8" location="'8. Plekieemalduskemikaalid'!B26" display="Märkus 35"/>
    <hyperlink ref="E8" location="'8. Plekieemalduskemikaalid'!B27" display="Märkus 36"/>
    <hyperlink ref="F8" location="'8. Plekieemalduskemikaalid'!B28" display="Märkus 37"/>
    <hyperlink ref="A25" location="'8. Plekieemalduskemikaalid'!B7" display="&lt;&lt;Tagasi "/>
    <hyperlink ref="A26" location="'8. Plekieemalduskemikaalid'!D7" display="&lt;&lt;Tagasi "/>
    <hyperlink ref="A27" location="'8. Plekieemalduskemikaalid'!E7" display="&lt;&lt;Tagasi "/>
    <hyperlink ref="A28" location="'8. Plekieemalduskemikaalid'!F7" display="&lt;&lt;Tagasi "/>
  </hyperlinks>
  <printOptions horizontalCentered="1"/>
  <pageMargins left="0.748031496062992" right="0.748031496062992" top="0.984251968503937" bottom="0.984251968503937" header="0.511811023622047" footer="0.511811023622047"/>
  <pageSetup fitToHeight="0" fitToWidth="1" horizontalDpi="600" verticalDpi="600" orientation="landscape" paperSize="9" scale="94" r:id="rId2"/>
  <headerFooter alignWithMargins="0">
    <oddFooter>&amp;L&amp;C&amp;"Arial,Bold Italic"Sheet: &amp;A  (Page &amp;P of &amp;N)&amp;R</oddFooter>
  </headerFooter>
  <legacyDrawing r:id="rId1"/>
</worksheet>
</file>

<file path=xl/worksheets/sheet11.xml><?xml version="1.0" encoding="utf-8"?>
<worksheet xmlns="http://schemas.openxmlformats.org/spreadsheetml/2006/main" xmlns:r="http://schemas.openxmlformats.org/officeDocument/2006/relationships">
  <sheetPr codeName="Sheet9">
    <pageSetUpPr fitToPage="1"/>
  </sheetPr>
  <dimension ref="B1:E34"/>
  <sheetViews>
    <sheetView zoomScaleSheetLayoutView="100" zoomScalePageLayoutView="0" workbookViewId="0" topLeftCell="A1">
      <selection activeCell="A1" sqref="A1"/>
    </sheetView>
  </sheetViews>
  <sheetFormatPr defaultColWidth="11.421875" defaultRowHeight="12.75"/>
  <cols>
    <col min="1" max="1" width="5.00390625" style="45" customWidth="1"/>
    <col min="2" max="3" width="22.7109375" style="45" customWidth="1"/>
    <col min="4" max="5" width="29.7109375" style="45" customWidth="1"/>
    <col min="6" max="16384" width="11.421875" style="45" customWidth="1"/>
  </cols>
  <sheetData>
    <row r="1" spans="2:5" ht="15">
      <c r="B1" s="106">
        <f>IF('1. Käitis'!C5="","",'1. Käitis'!C5)</f>
      </c>
      <c r="C1" s="44"/>
      <c r="D1" s="107" t="str">
        <f>'1. Käitis'!B8</f>
        <v>12-kuulise perioodi alguskuupäev:</v>
      </c>
      <c r="E1" s="62">
        <f>'1. Käitis'!C8</f>
        <v>0</v>
      </c>
    </row>
    <row r="2" spans="4:5" ht="15">
      <c r="D2" s="107" t="str">
        <f>'1. Käitis'!B9</f>
        <v>12-kuulise perioodi lõpp-kuupäev:</v>
      </c>
      <c r="E2" s="62">
        <f>'1. Käitis'!C9</f>
        <v>0</v>
      </c>
    </row>
    <row r="3" ht="15">
      <c r="E3" s="46"/>
    </row>
    <row r="4" spans="2:5" ht="15.75">
      <c r="B4" s="556" t="s">
        <v>370</v>
      </c>
      <c r="C4" s="393"/>
      <c r="D4" s="393"/>
      <c r="E4" s="394"/>
    </row>
    <row r="5" spans="2:5" ht="45" customHeight="1">
      <c r="B5" s="546" t="s">
        <v>375</v>
      </c>
      <c r="C5" s="546"/>
      <c r="D5" s="546"/>
      <c r="E5" s="546"/>
    </row>
    <row r="6" spans="2:5" ht="15.75">
      <c r="B6" s="556" t="s">
        <v>371</v>
      </c>
      <c r="C6" s="393"/>
      <c r="D6" s="393"/>
      <c r="E6" s="394"/>
    </row>
    <row r="7" spans="2:5" ht="32.25" customHeight="1">
      <c r="B7" s="561"/>
      <c r="C7" s="154"/>
      <c r="D7" s="101" t="s">
        <v>56</v>
      </c>
      <c r="E7" s="101" t="s">
        <v>57</v>
      </c>
    </row>
    <row r="8" spans="2:5" ht="30" customHeight="1">
      <c r="B8" s="562"/>
      <c r="C8" s="155"/>
      <c r="D8" s="156">
        <f>E1</f>
        <v>0</v>
      </c>
      <c r="E8" s="157">
        <f>E2</f>
        <v>0</v>
      </c>
    </row>
    <row r="9" spans="2:5" ht="39.75" customHeight="1">
      <c r="B9" s="557" t="s">
        <v>376</v>
      </c>
      <c r="C9" s="558"/>
      <c r="D9" s="105">
        <f>'2. Laoseis'!C40</f>
        <v>0</v>
      </c>
      <c r="E9" s="105">
        <f>'2. Laoseis'!D40</f>
        <v>0</v>
      </c>
    </row>
    <row r="10" spans="2:5" ht="39.75" customHeight="1">
      <c r="B10" s="557" t="s">
        <v>70</v>
      </c>
      <c r="C10" s="558"/>
      <c r="D10" s="105">
        <f>'2. Laoseis'!C41</f>
        <v>0</v>
      </c>
      <c r="E10" s="105">
        <f>'2. Laoseis'!D41</f>
        <v>0</v>
      </c>
    </row>
    <row r="12" spans="2:5" ht="15.75">
      <c r="B12" s="556" t="s">
        <v>372</v>
      </c>
      <c r="C12" s="393"/>
      <c r="D12" s="393"/>
      <c r="E12" s="394"/>
    </row>
    <row r="13" spans="2:5" ht="69" customHeight="1">
      <c r="B13" s="422" t="s">
        <v>379</v>
      </c>
      <c r="C13" s="558"/>
      <c r="E13" s="229" t="s">
        <v>381</v>
      </c>
    </row>
    <row r="14" spans="2:5" ht="39.75" customHeight="1">
      <c r="B14" s="254" t="s">
        <v>377</v>
      </c>
      <c r="C14" s="105">
        <f>'3b. Üldine nädalate kokkuvõte'!G63+D9-E9+'8. Plekieemalduskemikaalid'!J22</f>
        <v>0</v>
      </c>
      <c r="D14" s="255" t="s">
        <v>378</v>
      </c>
      <c r="E14" s="105">
        <f>(D10-E10)+(D9-E9)+'4. Ostud'!F28+'8. Plekieemalduskemikaalid'!J22</f>
        <v>0</v>
      </c>
    </row>
    <row r="16" spans="2:5" ht="15.75">
      <c r="B16" s="556" t="s">
        <v>373</v>
      </c>
      <c r="C16" s="393"/>
      <c r="D16" s="393"/>
      <c r="E16" s="394"/>
    </row>
    <row r="17" spans="2:5" ht="39.75" customHeight="1">
      <c r="B17" s="422" t="s">
        <v>380</v>
      </c>
      <c r="C17" s="558"/>
      <c r="D17" s="161">
        <f>'3b. Üldine nädalate kokkuvõte'!G65</f>
      </c>
      <c r="E17" s="158"/>
    </row>
    <row r="19" spans="2:5" ht="15.75">
      <c r="B19" s="556" t="s">
        <v>374</v>
      </c>
      <c r="C19" s="393"/>
      <c r="D19" s="393"/>
      <c r="E19" s="394"/>
    </row>
    <row r="20" spans="2:5" ht="98.25" customHeight="1">
      <c r="B20" s="229" t="s">
        <v>383</v>
      </c>
      <c r="C20" s="102"/>
      <c r="D20" s="229" t="s">
        <v>384</v>
      </c>
      <c r="E20" s="229" t="s">
        <v>385</v>
      </c>
    </row>
    <row r="21" spans="2:5" ht="39.75" customHeight="1">
      <c r="B21" s="163">
        <f>IF('6. Separaatorivesi'!$I$37&gt;0,'6. Separaatorivesi'!$I$37,'6. Separaatorivesi'!I46)</f>
        <v>0</v>
      </c>
      <c r="C21" s="159"/>
      <c r="D21" s="105">
        <f>IF('6. Separaatorivesi'!I44="Yes",'6. Separaatorivesi'!I47,IF('6. Separaatorivesi'!I54="Yes",'6. Separaatorivesi'!I57,0))+'5. Jäätmed'!I31+'7. Aktiivsöefilter'!C24</f>
        <v>0</v>
      </c>
      <c r="E21" s="162">
        <f>'6. Separaatorivesi'!J73</f>
        <v>0</v>
      </c>
    </row>
    <row r="22" spans="2:5" ht="39.75" customHeight="1">
      <c r="B22" s="33"/>
      <c r="C22" s="254" t="s">
        <v>382</v>
      </c>
      <c r="D22" s="403">
        <f>D21+E21</f>
        <v>0</v>
      </c>
      <c r="E22" s="560"/>
    </row>
    <row r="24" spans="2:5" ht="15.75">
      <c r="B24" s="563" t="s">
        <v>386</v>
      </c>
      <c r="C24" s="564"/>
      <c r="D24" s="564"/>
      <c r="E24" s="564"/>
    </row>
    <row r="25" ht="18.75">
      <c r="B25" s="257" t="s">
        <v>388</v>
      </c>
    </row>
    <row r="26" spans="2:5" ht="36" customHeight="1">
      <c r="B26" s="565" t="s">
        <v>389</v>
      </c>
      <c r="C26" s="565"/>
      <c r="D26" s="565"/>
      <c r="E26" s="565"/>
    </row>
    <row r="27" ht="15">
      <c r="B27" s="160"/>
    </row>
    <row r="28" spans="2:3" ht="15.75">
      <c r="B28" s="256" t="s">
        <v>387</v>
      </c>
      <c r="C28" s="158"/>
    </row>
    <row r="29" spans="3:5" ht="39.75" customHeight="1">
      <c r="C29" s="162">
        <f>IF(D17="","",((C14-D22)*1000)/D17)</f>
      </c>
      <c r="D29" s="559" t="s">
        <v>391</v>
      </c>
      <c r="E29" s="361"/>
    </row>
    <row r="31" ht="15">
      <c r="B31" s="258" t="s">
        <v>390</v>
      </c>
    </row>
    <row r="32" ht="15.75">
      <c r="B32" s="259">
        <f>IF(C29="","",IF(C29&lt;0,"NEGATIIVNE VÄÄRTUS - PALUN KONTROLLIGE ANDMETE ÕIGSUST",IF(C29=0,"",IF(C29&gt;20,"TEIE TEGEVUS ÜLETAB HEITE PIIRVÄÄRTUST: VÕTKE KASUTUSELE HEITE VÄHENDAMISE MEETMED","TEIE TEGEVUS VASTAB HEITE PIIRVÄÄRTUSELE"))))</f>
      </c>
    </row>
    <row r="33" ht="15">
      <c r="B33" s="260"/>
    </row>
    <row r="34" ht="15">
      <c r="B34" s="260"/>
    </row>
  </sheetData>
  <sheetProtection password="BC6F" sheet="1"/>
  <mergeCells count="15">
    <mergeCell ref="B17:C17"/>
    <mergeCell ref="B12:E12"/>
    <mergeCell ref="B13:C13"/>
    <mergeCell ref="B26:E26"/>
    <mergeCell ref="B6:E6"/>
    <mergeCell ref="B4:E4"/>
    <mergeCell ref="B5:E5"/>
    <mergeCell ref="B9:C9"/>
    <mergeCell ref="D29:E29"/>
    <mergeCell ref="D22:E22"/>
    <mergeCell ref="B7:B8"/>
    <mergeCell ref="B24:E24"/>
    <mergeCell ref="B10:C10"/>
    <mergeCell ref="B19:E19"/>
    <mergeCell ref="B16:E16"/>
  </mergeCells>
  <conditionalFormatting sqref="D22 C14 D9:E9 B21:D21">
    <cfRule type="cellIs" priority="1" dxfId="0" operator="equal" stopIfTrue="1">
      <formula>0</formula>
    </cfRule>
    <cfRule type="cellIs" priority="2" dxfId="1" operator="greaterThan" stopIfTrue="1">
      <formula>0</formula>
    </cfRule>
  </conditionalFormatting>
  <conditionalFormatting sqref="B32 E1:E2 D8:E8">
    <cfRule type="cellIs" priority="3" dxfId="3" operator="equal" stopIfTrue="1">
      <formula>0</formula>
    </cfRule>
  </conditionalFormatting>
  <conditionalFormatting sqref="E14 C29 E21 D10:E10">
    <cfRule type="cellIs" priority="4" dxfId="0" operator="equal" stopIfTrue="1">
      <formula>0</formula>
    </cfRule>
  </conditionalFormatting>
  <conditionalFormatting sqref="D17">
    <cfRule type="cellIs" priority="5" dxfId="1" operator="greaterThan" stopIfTrue="1">
      <formula>0</formula>
    </cfRule>
    <cfRule type="cellIs" priority="6" dxfId="0" operator="equal" stopIfTrue="1">
      <formula>0</formula>
    </cfRule>
  </conditionalFormatting>
  <printOptions horizontalCentered="1"/>
  <pageMargins left="0.748031496062992" right="0.748031496062992" top="0.984251968503937" bottom="0.984251968503937" header="0.511811023622047" footer="0.511811023622047"/>
  <pageSetup fitToHeight="1" fitToWidth="1" horizontalDpi="600" verticalDpi="600" orientation="portrait" paperSize="9" scale="81" r:id="rId1"/>
  <headerFooter alignWithMargins="0">
    <oddFooter>&amp;L&amp;C&amp;"Arial,Bold Italic"Sheet: &amp;A  (Page &amp;P of &amp;N)&amp;R</oddFooter>
  </headerFooter>
</worksheet>
</file>

<file path=xl/worksheets/sheet2.xml><?xml version="1.0" encoding="utf-8"?>
<worksheet xmlns="http://schemas.openxmlformats.org/spreadsheetml/2006/main" xmlns:r="http://schemas.openxmlformats.org/officeDocument/2006/relationships">
  <sheetPr codeName="Sheet2">
    <pageSetUpPr fitToPage="1"/>
  </sheetPr>
  <dimension ref="A2:F25"/>
  <sheetViews>
    <sheetView zoomScaleSheetLayoutView="100" zoomScalePageLayoutView="0" workbookViewId="0" topLeftCell="A1">
      <selection activeCell="A1" sqref="A1"/>
    </sheetView>
  </sheetViews>
  <sheetFormatPr defaultColWidth="11.421875" defaultRowHeight="12.75"/>
  <cols>
    <col min="1" max="1" width="9.28125" style="245" bestFit="1" customWidth="1"/>
    <col min="2" max="2" width="35.140625" style="29" customWidth="1"/>
    <col min="3" max="3" width="40.140625" style="29" customWidth="1"/>
    <col min="4" max="4" width="7.421875" style="29" customWidth="1"/>
    <col min="5" max="16384" width="11.421875" style="29" customWidth="1"/>
  </cols>
  <sheetData>
    <row r="2" spans="2:6" ht="18">
      <c r="B2" s="263" t="s">
        <v>6</v>
      </c>
      <c r="C2" s="263"/>
      <c r="D2" s="30"/>
      <c r="E2" s="30"/>
      <c r="F2" s="30"/>
    </row>
    <row r="3" spans="2:3" ht="33" customHeight="1">
      <c r="B3" s="264" t="s">
        <v>5</v>
      </c>
      <c r="C3" s="265"/>
    </row>
    <row r="5" spans="2:4" ht="24.75" customHeight="1">
      <c r="B5" s="188" t="s">
        <v>3</v>
      </c>
      <c r="C5" s="15"/>
      <c r="D5" s="31"/>
    </row>
    <row r="6" spans="2:4" ht="24.75" customHeight="1">
      <c r="B6" s="188" t="s">
        <v>271</v>
      </c>
      <c r="C6" s="15"/>
      <c r="D6" s="31"/>
    </row>
    <row r="7" spans="2:4" ht="48.75" customHeight="1">
      <c r="B7" s="190" t="s">
        <v>4</v>
      </c>
      <c r="C7" s="15"/>
      <c r="D7" s="31"/>
    </row>
    <row r="8" spans="1:4" ht="24" customHeight="1">
      <c r="A8" s="250" t="s">
        <v>86</v>
      </c>
      <c r="B8" s="189" t="s">
        <v>1</v>
      </c>
      <c r="C8" s="2"/>
      <c r="D8" s="32"/>
    </row>
    <row r="9" spans="2:4" ht="24" customHeight="1">
      <c r="B9" s="189" t="s">
        <v>2</v>
      </c>
      <c r="C9" s="2"/>
      <c r="D9" s="32"/>
    </row>
    <row r="10" ht="22.5" customHeight="1">
      <c r="C10" s="33"/>
    </row>
    <row r="11" spans="1:3" ht="15">
      <c r="A11" s="250" t="s">
        <v>87</v>
      </c>
      <c r="B11" s="191" t="s">
        <v>7</v>
      </c>
      <c r="C11" s="33"/>
    </row>
    <row r="12" spans="2:3" ht="25.5" customHeight="1">
      <c r="B12" s="192" t="s">
        <v>8</v>
      </c>
      <c r="C12" s="1"/>
    </row>
    <row r="13" spans="2:3" ht="25.5" customHeight="1">
      <c r="B13" s="192" t="s">
        <v>9</v>
      </c>
      <c r="C13" s="1"/>
    </row>
    <row r="14" spans="2:3" ht="25.5" customHeight="1">
      <c r="B14" s="192" t="s">
        <v>10</v>
      </c>
      <c r="C14" s="1"/>
    </row>
    <row r="15" spans="2:3" ht="30.75" customHeight="1">
      <c r="B15" s="35"/>
      <c r="C15" s="36"/>
    </row>
    <row r="16" spans="1:3" ht="24.75" customHeight="1">
      <c r="A16" s="250" t="s">
        <v>88</v>
      </c>
      <c r="B16" s="193" t="s">
        <v>11</v>
      </c>
      <c r="C16" s="194" t="s">
        <v>14</v>
      </c>
    </row>
    <row r="17" spans="2:3" ht="24.75" customHeight="1">
      <c r="B17" s="193" t="s">
        <v>12</v>
      </c>
      <c r="C17" s="20">
        <v>1.623</v>
      </c>
    </row>
    <row r="18" spans="2:3" ht="38.25" customHeight="1">
      <c r="B18" s="37"/>
      <c r="C18" s="38"/>
    </row>
    <row r="19" spans="2:3" ht="15.75">
      <c r="B19" s="268" t="s">
        <v>13</v>
      </c>
      <c r="C19" s="269"/>
    </row>
    <row r="20" spans="1:3" ht="67.5" customHeight="1">
      <c r="A20" s="195" t="s">
        <v>85</v>
      </c>
      <c r="B20" s="270" t="s">
        <v>272</v>
      </c>
      <c r="C20" s="271"/>
    </row>
    <row r="21" spans="1:3" ht="60.75" customHeight="1">
      <c r="A21" s="195" t="s">
        <v>85</v>
      </c>
      <c r="B21" s="266" t="s">
        <v>273</v>
      </c>
      <c r="C21" s="267"/>
    </row>
    <row r="22" spans="1:5" ht="154.5" customHeight="1">
      <c r="A22" s="195" t="s">
        <v>85</v>
      </c>
      <c r="B22" s="261" t="s">
        <v>15</v>
      </c>
      <c r="C22" s="262"/>
      <c r="E22" s="196"/>
    </row>
    <row r="23" spans="2:3" ht="17.25" customHeight="1">
      <c r="B23" s="39"/>
      <c r="C23" s="40"/>
    </row>
    <row r="24" spans="2:4" ht="12.75">
      <c r="B24" s="41"/>
      <c r="C24" s="40"/>
      <c r="D24" s="42"/>
    </row>
    <row r="25" ht="12.75">
      <c r="B25" s="43"/>
    </row>
  </sheetData>
  <sheetProtection password="83AF" sheet="1"/>
  <mergeCells count="6">
    <mergeCell ref="B22:C22"/>
    <mergeCell ref="B2:C2"/>
    <mergeCell ref="B3:C3"/>
    <mergeCell ref="B21:C21"/>
    <mergeCell ref="B19:C19"/>
    <mergeCell ref="B20:C20"/>
  </mergeCells>
  <conditionalFormatting sqref="C9">
    <cfRule type="cellIs" priority="1" dxfId="0" operator="equal" stopIfTrue="1">
      <formula>365</formula>
    </cfRule>
  </conditionalFormatting>
  <hyperlinks>
    <hyperlink ref="A20" location="'1. Käitis'!A8" display="&lt;&lt;Tagasi "/>
    <hyperlink ref="A21" location="'1. Käitis'!A10" display="&lt;&lt; Tagasi"/>
    <hyperlink ref="A22" location="'1. Käitis'!A15" display="&lt;&lt; Tagasi"/>
    <hyperlink ref="A8" location="'1. Käitis'!B20" display="Märkus 1 "/>
    <hyperlink ref="A11" location="'1. Käitis'!B21" display="Märkus 2"/>
    <hyperlink ref="A16" location="'1. Käitis'!B22" display="Märkus 3 "/>
  </hyperlinks>
  <printOptions horizontalCentered="1"/>
  <pageMargins left="0.748031496062992" right="0.748031496062992" top="0.984251968503937" bottom="0.984251968503937" header="0.511811023622047" footer="0.511811023622047"/>
  <pageSetup fitToHeight="1" fitToWidth="1" horizontalDpi="600" verticalDpi="600" orientation="portrait" paperSize="9" scale="95" r:id="rId1"/>
  <headerFooter alignWithMargins="0">
    <oddFooter>&amp;L&amp;C&amp;"Arial,Bold Italic"Sheet: &amp;A  (Page &amp;P of &amp;N)&amp;R</oddFooter>
  </headerFooter>
</worksheet>
</file>

<file path=xl/worksheets/sheet3.xml><?xml version="1.0" encoding="utf-8"?>
<worksheet xmlns="http://schemas.openxmlformats.org/spreadsheetml/2006/main" xmlns:r="http://schemas.openxmlformats.org/officeDocument/2006/relationships">
  <sheetPr codeName="Sheet3">
    <pageSetUpPr fitToPage="1"/>
  </sheetPr>
  <dimension ref="A1:F56"/>
  <sheetViews>
    <sheetView zoomScaleSheetLayoutView="100" zoomScalePageLayoutView="0" workbookViewId="0" topLeftCell="A1">
      <selection activeCell="I23" sqref="I23"/>
    </sheetView>
  </sheetViews>
  <sheetFormatPr defaultColWidth="11.421875" defaultRowHeight="12.75"/>
  <cols>
    <col min="1" max="1" width="10.28125" style="201" bestFit="1" customWidth="1"/>
    <col min="2" max="2" width="44.421875" style="61" customWidth="1"/>
    <col min="3" max="4" width="17.8515625" style="61" customWidth="1"/>
    <col min="5" max="16384" width="11.421875" style="61" customWidth="1"/>
  </cols>
  <sheetData>
    <row r="1" spans="1:4" s="45" customFormat="1" ht="15">
      <c r="A1" s="200">
        <f>IF('1. Käitis'!C5="","",'1. Käitis'!C5)</f>
      </c>
      <c r="C1" s="107" t="str">
        <f>'1. Käitis'!B8</f>
        <v>12-kuulise perioodi alguskuupäev:</v>
      </c>
      <c r="D1" s="62">
        <f>'1. Käitis'!C8</f>
        <v>0</v>
      </c>
    </row>
    <row r="2" spans="1:4" s="45" customFormat="1" ht="15">
      <c r="A2" s="201"/>
      <c r="B2" s="34"/>
      <c r="C2" s="107" t="str">
        <f>'1. Käitis'!B9</f>
        <v>12-kuulise perioodi lõpp-kuupäev:</v>
      </c>
      <c r="D2" s="62">
        <f>'1. Käitis'!C9</f>
        <v>0</v>
      </c>
    </row>
    <row r="3" s="45" customFormat="1" ht="4.5" customHeight="1">
      <c r="A3" s="201"/>
    </row>
    <row r="4" spans="1:4" s="33" customFormat="1" ht="21" customHeight="1">
      <c r="A4" s="201"/>
      <c r="B4" s="268" t="s">
        <v>50</v>
      </c>
      <c r="C4" s="269"/>
      <c r="D4" s="269"/>
    </row>
    <row r="5" spans="1:4" s="33" customFormat="1" ht="21" customHeight="1">
      <c r="A5" s="201"/>
      <c r="B5" s="288" t="s">
        <v>55</v>
      </c>
      <c r="C5" s="289"/>
      <c r="D5" s="289"/>
    </row>
    <row r="6" spans="1:4" s="33" customFormat="1" ht="10.5" customHeight="1" thickBot="1">
      <c r="A6" s="201"/>
      <c r="B6" s="47"/>
      <c r="C6" s="47"/>
      <c r="D6" s="47"/>
    </row>
    <row r="7" spans="1:4" s="33" customFormat="1" ht="31.5" customHeight="1">
      <c r="A7" s="201"/>
      <c r="B7" s="286"/>
      <c r="C7" s="209" t="s">
        <v>56</v>
      </c>
      <c r="D7" s="210" t="s">
        <v>57</v>
      </c>
    </row>
    <row r="8" spans="1:4" s="33" customFormat="1" ht="19.5" customHeight="1" thickBot="1">
      <c r="A8" s="201"/>
      <c r="B8" s="287"/>
      <c r="C8" s="48">
        <f>'1. Käitis'!C8</f>
        <v>0</v>
      </c>
      <c r="D8" s="49">
        <f>'1. Käitis'!C9</f>
        <v>0</v>
      </c>
    </row>
    <row r="9" spans="1:4" s="33" customFormat="1" ht="19.5" customHeight="1">
      <c r="A9" s="202"/>
      <c r="B9" s="272" t="s">
        <v>274</v>
      </c>
      <c r="C9" s="292"/>
      <c r="D9" s="293"/>
    </row>
    <row r="10" spans="1:4" s="33" customFormat="1" ht="39.75" customHeight="1" thickBot="1">
      <c r="A10" s="201"/>
      <c r="B10" s="211" t="s">
        <v>275</v>
      </c>
      <c r="C10" s="3"/>
      <c r="D10" s="4"/>
    </row>
    <row r="11" spans="1:4" s="33" customFormat="1" ht="19.5" customHeight="1">
      <c r="A11" s="202"/>
      <c r="B11" s="294" t="s">
        <v>58</v>
      </c>
      <c r="C11" s="295"/>
      <c r="D11" s="296"/>
    </row>
    <row r="12" spans="1:4" s="33" customFormat="1" ht="39.75" customHeight="1" thickBot="1">
      <c r="A12" s="195" t="s">
        <v>77</v>
      </c>
      <c r="B12" s="212" t="s">
        <v>59</v>
      </c>
      <c r="C12" s="3"/>
      <c r="D12" s="5"/>
    </row>
    <row r="13" spans="1:4" s="33" customFormat="1" ht="24" customHeight="1">
      <c r="A13" s="202"/>
      <c r="B13" s="272" t="s">
        <v>276</v>
      </c>
      <c r="C13" s="275"/>
      <c r="D13" s="276"/>
    </row>
    <row r="14" spans="1:4" s="33" customFormat="1" ht="39.75" customHeight="1" thickBot="1">
      <c r="A14" s="195" t="s">
        <v>78</v>
      </c>
      <c r="B14" s="213" t="s">
        <v>60</v>
      </c>
      <c r="C14" s="204"/>
      <c r="D14" s="205"/>
    </row>
    <row r="15" spans="1:4" s="33" customFormat="1" ht="19.5" customHeight="1">
      <c r="A15" s="202"/>
      <c r="B15" s="272" t="s">
        <v>61</v>
      </c>
      <c r="C15" s="273"/>
      <c r="D15" s="274"/>
    </row>
    <row r="16" spans="1:4" s="33" customFormat="1" ht="39.75" customHeight="1">
      <c r="A16" s="195" t="s">
        <v>79</v>
      </c>
      <c r="B16" s="214" t="s">
        <v>64</v>
      </c>
      <c r="C16" s="6"/>
      <c r="D16" s="7"/>
    </row>
    <row r="17" spans="1:4" s="33" customFormat="1" ht="57.75" customHeight="1">
      <c r="A17" s="222" t="s">
        <v>80</v>
      </c>
      <c r="B17" s="214" t="s">
        <v>277</v>
      </c>
      <c r="C17" s="277"/>
      <c r="D17" s="278"/>
    </row>
    <row r="18" spans="1:4" s="33" customFormat="1" ht="39.75" customHeight="1">
      <c r="A18" s="222" t="s">
        <v>81</v>
      </c>
      <c r="B18" s="217" t="s">
        <v>73</v>
      </c>
      <c r="C18" s="280"/>
      <c r="D18" s="297"/>
    </row>
    <row r="19" spans="1:4" s="33" customFormat="1" ht="39.75" customHeight="1">
      <c r="A19" s="60" t="s">
        <v>82</v>
      </c>
      <c r="B19" s="215" t="s">
        <v>65</v>
      </c>
      <c r="C19" s="280"/>
      <c r="D19" s="290"/>
    </row>
    <row r="20" spans="1:4" s="33" customFormat="1" ht="39.75" customHeight="1">
      <c r="A20" s="60" t="s">
        <v>83</v>
      </c>
      <c r="B20" s="215" t="s">
        <v>66</v>
      </c>
      <c r="C20" s="8"/>
      <c r="D20" s="9"/>
    </row>
    <row r="21" spans="1:4" s="33" customFormat="1" ht="39.75" customHeight="1" thickBot="1">
      <c r="A21" s="202"/>
      <c r="B21" s="216" t="s">
        <v>67</v>
      </c>
      <c r="C21" s="63">
        <f>IF(C19="",0,C18*(C20/C19))</f>
        <v>0</v>
      </c>
      <c r="D21" s="64">
        <f>IF(C19="",0,C18*(D20/C19))</f>
        <v>0</v>
      </c>
    </row>
    <row r="22" spans="1:4" s="33" customFormat="1" ht="19.5" customHeight="1">
      <c r="A22" s="60" t="s">
        <v>84</v>
      </c>
      <c r="B22" s="272" t="s">
        <v>62</v>
      </c>
      <c r="C22" s="273"/>
      <c r="D22" s="274"/>
    </row>
    <row r="23" spans="1:4" s="33" customFormat="1" ht="39.75" customHeight="1">
      <c r="A23" s="195" t="s">
        <v>79</v>
      </c>
      <c r="B23" s="214" t="s">
        <v>64</v>
      </c>
      <c r="C23" s="6"/>
      <c r="D23" s="7"/>
    </row>
    <row r="24" spans="1:4" s="33" customFormat="1" ht="46.5" customHeight="1">
      <c r="A24" s="222" t="s">
        <v>80</v>
      </c>
      <c r="B24" s="214" t="s">
        <v>277</v>
      </c>
      <c r="C24" s="280"/>
      <c r="D24" s="281"/>
    </row>
    <row r="25" spans="1:4" s="33" customFormat="1" ht="36" customHeight="1">
      <c r="A25" s="60" t="s">
        <v>81</v>
      </c>
      <c r="B25" s="217" t="s">
        <v>73</v>
      </c>
      <c r="C25" s="280"/>
      <c r="D25" s="281"/>
    </row>
    <row r="26" spans="1:4" s="33" customFormat="1" ht="39.75" customHeight="1">
      <c r="A26" s="60" t="s">
        <v>82</v>
      </c>
      <c r="B26" s="215" t="s">
        <v>65</v>
      </c>
      <c r="C26" s="280"/>
      <c r="D26" s="290"/>
    </row>
    <row r="27" spans="1:4" s="33" customFormat="1" ht="39.75" customHeight="1">
      <c r="A27" s="60" t="s">
        <v>83</v>
      </c>
      <c r="B27" s="215" t="s">
        <v>66</v>
      </c>
      <c r="C27" s="8"/>
      <c r="D27" s="10"/>
    </row>
    <row r="28" spans="1:4" s="33" customFormat="1" ht="39.75" customHeight="1" thickBot="1">
      <c r="A28" s="202"/>
      <c r="B28" s="216" t="s">
        <v>67</v>
      </c>
      <c r="C28" s="63">
        <f>IF(C26="",0,C25*(C27/C26))</f>
        <v>0</v>
      </c>
      <c r="D28" s="64">
        <f>IF(C26="",0,C25*(D27/C26))</f>
        <v>0</v>
      </c>
    </row>
    <row r="29" spans="1:4" s="33" customFormat="1" ht="18.75" customHeight="1">
      <c r="A29" s="202"/>
      <c r="B29" s="272" t="s">
        <v>63</v>
      </c>
      <c r="C29" s="273"/>
      <c r="D29" s="274"/>
    </row>
    <row r="30" spans="1:4" s="33" customFormat="1" ht="39.75" customHeight="1">
      <c r="A30" s="195" t="s">
        <v>79</v>
      </c>
      <c r="B30" s="214" t="s">
        <v>64</v>
      </c>
      <c r="C30" s="6"/>
      <c r="D30" s="7"/>
    </row>
    <row r="31" spans="1:4" s="33" customFormat="1" ht="51.75" customHeight="1">
      <c r="A31" s="222" t="s">
        <v>80</v>
      </c>
      <c r="B31" s="214" t="s">
        <v>277</v>
      </c>
      <c r="C31" s="280"/>
      <c r="D31" s="281"/>
    </row>
    <row r="32" spans="1:4" s="33" customFormat="1" ht="39.75" customHeight="1">
      <c r="A32" s="60" t="s">
        <v>81</v>
      </c>
      <c r="B32" s="217" t="s">
        <v>73</v>
      </c>
      <c r="C32" s="280"/>
      <c r="D32" s="281"/>
    </row>
    <row r="33" spans="1:4" s="33" customFormat="1" ht="39.75" customHeight="1">
      <c r="A33" s="60" t="s">
        <v>82</v>
      </c>
      <c r="B33" s="215" t="s">
        <v>65</v>
      </c>
      <c r="C33" s="280"/>
      <c r="D33" s="290"/>
    </row>
    <row r="34" spans="1:4" s="33" customFormat="1" ht="39.75" customHeight="1">
      <c r="A34" s="60" t="s">
        <v>83</v>
      </c>
      <c r="B34" s="215" t="s">
        <v>66</v>
      </c>
      <c r="C34" s="8"/>
      <c r="D34" s="10"/>
    </row>
    <row r="35" spans="1:6" s="33" customFormat="1" ht="39.75" customHeight="1" thickBot="1">
      <c r="A35" s="202"/>
      <c r="B35" s="216" t="s">
        <v>67</v>
      </c>
      <c r="C35" s="63">
        <f>IF(C33="",0,C32*(C34/C33))</f>
        <v>0</v>
      </c>
      <c r="D35" s="64">
        <f>IF(C33="",0,C32*(D34/C33))</f>
        <v>0</v>
      </c>
      <c r="E35" s="50"/>
      <c r="F35" s="50"/>
    </row>
    <row r="36" spans="1:6" s="33" customFormat="1" ht="7.5" customHeight="1" thickBot="1">
      <c r="A36" s="202"/>
      <c r="B36" s="51"/>
      <c r="C36" s="52"/>
      <c r="D36" s="52"/>
      <c r="E36" s="50"/>
      <c r="F36" s="50"/>
    </row>
    <row r="37" spans="1:6" s="33" customFormat="1" ht="21" customHeight="1" thickBot="1">
      <c r="A37" s="202"/>
      <c r="B37" s="298" t="s">
        <v>68</v>
      </c>
      <c r="C37" s="299"/>
      <c r="D37" s="300"/>
      <c r="E37" s="53"/>
      <c r="F37" s="50"/>
    </row>
    <row r="38" spans="1:6" s="33" customFormat="1" ht="39.75" customHeight="1">
      <c r="A38" s="202"/>
      <c r="B38" s="54"/>
      <c r="C38" s="209" t="s">
        <v>56</v>
      </c>
      <c r="D38" s="210" t="s">
        <v>57</v>
      </c>
      <c r="E38" s="53"/>
      <c r="F38" s="50"/>
    </row>
    <row r="39" spans="1:6" s="33" customFormat="1" ht="39.75" customHeight="1" thickBot="1">
      <c r="A39" s="202"/>
      <c r="B39" s="55"/>
      <c r="C39" s="69">
        <f>'1. Käitis'!C36</f>
        <v>0</v>
      </c>
      <c r="D39" s="70">
        <f>'1. Käitis'!C37</f>
        <v>0</v>
      </c>
      <c r="E39" s="53"/>
      <c r="F39" s="50"/>
    </row>
    <row r="40" spans="1:6" s="33" customFormat="1" ht="39.75" customHeight="1">
      <c r="A40" s="202"/>
      <c r="B40" s="214" t="s">
        <v>69</v>
      </c>
      <c r="C40" s="65">
        <f>((C16+C21)+(C23+C28)+(C30+C35))*'1. Käitis'!C17</f>
        <v>0</v>
      </c>
      <c r="D40" s="66">
        <f>((D16+D21)+(D23+D28)+(D30+D35))*'1. Käitis'!C17</f>
        <v>0</v>
      </c>
      <c r="E40" s="56"/>
      <c r="F40" s="50"/>
    </row>
    <row r="41" spans="1:6" s="33" customFormat="1" ht="39.75" customHeight="1" thickBot="1">
      <c r="A41" s="202"/>
      <c r="B41" s="211" t="s">
        <v>70</v>
      </c>
      <c r="C41" s="67">
        <f>C10*'1. Käitis'!C17</f>
        <v>0</v>
      </c>
      <c r="D41" s="68">
        <f>D10*'1. Käitis'!C17</f>
        <v>0</v>
      </c>
      <c r="E41" s="57"/>
      <c r="F41" s="50"/>
    </row>
    <row r="42" spans="1:6" s="33" customFormat="1" ht="15.75" customHeight="1">
      <c r="A42" s="202"/>
      <c r="B42" s="45"/>
      <c r="C42" s="45"/>
      <c r="D42" s="45"/>
      <c r="E42" s="58"/>
      <c r="F42" s="50"/>
    </row>
    <row r="43" spans="1:6" s="33" customFormat="1" ht="21.75" customHeight="1">
      <c r="A43" s="202"/>
      <c r="B43" s="268" t="s">
        <v>51</v>
      </c>
      <c r="C43" s="269"/>
      <c r="D43" s="269"/>
      <c r="E43" s="58"/>
      <c r="F43" s="50"/>
    </row>
    <row r="44" spans="1:4" s="45" customFormat="1" ht="91.5" customHeight="1">
      <c r="A44" s="195" t="s">
        <v>85</v>
      </c>
      <c r="B44" s="270" t="s">
        <v>71</v>
      </c>
      <c r="C44" s="291"/>
      <c r="D44" s="271"/>
    </row>
    <row r="45" spans="1:6" s="45" customFormat="1" ht="84" customHeight="1">
      <c r="A45" s="195" t="s">
        <v>85</v>
      </c>
      <c r="B45" s="266" t="s">
        <v>72</v>
      </c>
      <c r="C45" s="282"/>
      <c r="D45" s="283"/>
      <c r="E45" s="59"/>
      <c r="F45" s="59"/>
    </row>
    <row r="46" spans="1:4" s="45" customFormat="1" ht="78.75" customHeight="1">
      <c r="A46" s="203"/>
      <c r="B46" s="266" t="s">
        <v>278</v>
      </c>
      <c r="C46" s="279"/>
      <c r="D46" s="267"/>
    </row>
    <row r="47" spans="1:4" s="45" customFormat="1" ht="21.75" customHeight="1">
      <c r="A47" s="203"/>
      <c r="B47" s="206" t="s">
        <v>54</v>
      </c>
      <c r="C47" s="207" t="s">
        <v>53</v>
      </c>
      <c r="D47" s="208" t="s">
        <v>52</v>
      </c>
    </row>
    <row r="48" spans="1:4" s="45" customFormat="1" ht="173.25" customHeight="1">
      <c r="A48" s="203"/>
      <c r="B48" s="266" t="s">
        <v>279</v>
      </c>
      <c r="C48" s="279"/>
      <c r="D48" s="267"/>
    </row>
    <row r="49" spans="1:4" s="45" customFormat="1" ht="19.5" customHeight="1">
      <c r="A49" s="203"/>
      <c r="B49" s="206" t="s">
        <v>54</v>
      </c>
      <c r="C49" s="207" t="s">
        <v>53</v>
      </c>
      <c r="D49" s="208" t="s">
        <v>52</v>
      </c>
    </row>
    <row r="50" spans="1:6" s="45" customFormat="1" ht="197.25" customHeight="1">
      <c r="A50" s="195"/>
      <c r="B50" s="266" t="s">
        <v>280</v>
      </c>
      <c r="C50" s="282"/>
      <c r="D50" s="283"/>
      <c r="E50" s="59"/>
      <c r="F50" s="59"/>
    </row>
    <row r="51" spans="1:4" s="45" customFormat="1" ht="21.75" customHeight="1">
      <c r="A51" s="203"/>
      <c r="B51" s="206" t="s">
        <v>54</v>
      </c>
      <c r="C51" s="207" t="s">
        <v>53</v>
      </c>
      <c r="D51" s="208" t="s">
        <v>52</v>
      </c>
    </row>
    <row r="52" spans="1:4" s="45" customFormat="1" ht="94.5" customHeight="1">
      <c r="A52" s="195"/>
      <c r="B52" s="266" t="s">
        <v>75</v>
      </c>
      <c r="C52" s="282"/>
      <c r="D52" s="283"/>
    </row>
    <row r="53" spans="1:4" s="45" customFormat="1" ht="24.75" customHeight="1">
      <c r="A53" s="203"/>
      <c r="B53" s="206" t="s">
        <v>54</v>
      </c>
      <c r="C53" s="207" t="s">
        <v>53</v>
      </c>
      <c r="D53" s="208" t="s">
        <v>52</v>
      </c>
    </row>
    <row r="54" spans="1:4" s="45" customFormat="1" ht="83.25" customHeight="1">
      <c r="A54" s="195"/>
      <c r="B54" s="266" t="s">
        <v>76</v>
      </c>
      <c r="C54" s="282"/>
      <c r="D54" s="283"/>
    </row>
    <row r="55" spans="1:4" s="45" customFormat="1" ht="21.75" customHeight="1">
      <c r="A55" s="203"/>
      <c r="B55" s="206" t="s">
        <v>54</v>
      </c>
      <c r="C55" s="207" t="s">
        <v>53</v>
      </c>
      <c r="D55" s="208" t="s">
        <v>52</v>
      </c>
    </row>
    <row r="56" spans="1:4" s="45" customFormat="1" ht="50.25" customHeight="1">
      <c r="A56" s="195" t="s">
        <v>85</v>
      </c>
      <c r="B56" s="261" t="s">
        <v>74</v>
      </c>
      <c r="C56" s="284"/>
      <c r="D56" s="285"/>
    </row>
  </sheetData>
  <sheetProtection password="83AF" sheet="1"/>
  <mergeCells count="28">
    <mergeCell ref="B50:D50"/>
    <mergeCell ref="B52:D52"/>
    <mergeCell ref="C18:D18"/>
    <mergeCell ref="B37:D37"/>
    <mergeCell ref="C25:D25"/>
    <mergeCell ref="C26:D26"/>
    <mergeCell ref="C32:D32"/>
    <mergeCell ref="C33:D33"/>
    <mergeCell ref="B56:D56"/>
    <mergeCell ref="B46:D46"/>
    <mergeCell ref="B4:D4"/>
    <mergeCell ref="B7:B8"/>
    <mergeCell ref="B5:D5"/>
    <mergeCell ref="C19:D19"/>
    <mergeCell ref="B54:D54"/>
    <mergeCell ref="B44:D44"/>
    <mergeCell ref="B9:D9"/>
    <mergeCell ref="B11:D11"/>
    <mergeCell ref="B15:D15"/>
    <mergeCell ref="B13:D13"/>
    <mergeCell ref="C17:D17"/>
    <mergeCell ref="B48:D48"/>
    <mergeCell ref="C31:D31"/>
    <mergeCell ref="C24:D24"/>
    <mergeCell ref="B43:D43"/>
    <mergeCell ref="B45:D45"/>
    <mergeCell ref="B29:D29"/>
    <mergeCell ref="B22:D22"/>
  </mergeCells>
  <conditionalFormatting sqref="D1:D2 C8:D8 C39:D39">
    <cfRule type="cellIs" priority="1" dxfId="3" operator="equal" stopIfTrue="1">
      <formula>0</formula>
    </cfRule>
  </conditionalFormatting>
  <conditionalFormatting sqref="E41">
    <cfRule type="cellIs" priority="2" dxfId="3" operator="equal" stopIfTrue="1">
      <formula>365</formula>
    </cfRule>
  </conditionalFormatting>
  <conditionalFormatting sqref="D42:E42 C36:D36">
    <cfRule type="cellIs" priority="4" dxfId="0" operator="equal" stopIfTrue="1">
      <formula>0</formula>
    </cfRule>
    <cfRule type="cellIs" priority="5" dxfId="1" operator="greaterThan" stopIfTrue="1">
      <formula>0</formula>
    </cfRule>
  </conditionalFormatting>
  <conditionalFormatting sqref="C35:D35 C21:D21 C28:D28">
    <cfRule type="cellIs" priority="6" dxfId="0" operator="equal" stopIfTrue="1">
      <formula>0</formula>
    </cfRule>
  </conditionalFormatting>
  <hyperlinks>
    <hyperlink ref="A56" location="'2. Laoseis'!A22" display="&lt;&lt;Tagasi"/>
    <hyperlink ref="A45" location="'2. Laoseis'!A14" display="&lt;&lt;Tagasi"/>
    <hyperlink ref="A44" location="'2. Laoseis'!A12" display="&lt;&lt;Tagasi"/>
    <hyperlink ref="A12" location="Note4" display="Märkus 4"/>
    <hyperlink ref="A14" location="Note5" display="Märkus 5"/>
    <hyperlink ref="A16" location="Note6" display="Märkus 6"/>
    <hyperlink ref="A17" location="Note7" display="Märkus 7 "/>
    <hyperlink ref="A18" location="Note7" display="Märkus 8 "/>
    <hyperlink ref="A19" location="Note8" display="Märkus 9 "/>
    <hyperlink ref="A20" location="Note9" display="Märkus 10 "/>
    <hyperlink ref="A22" location="Note10" display="Märkus 11 "/>
    <hyperlink ref="A23" location="Note6" display="Märkus 6"/>
    <hyperlink ref="A24" location="Note7" display="Märkus 7 "/>
    <hyperlink ref="A25" location="Note7" display="Märkus 8 "/>
    <hyperlink ref="A26" location="Note8" display="Märkus 9 "/>
    <hyperlink ref="A27" location="Note9" display="Märkus 10 "/>
    <hyperlink ref="A30" location="Note6" display="Märkus 6"/>
    <hyperlink ref="A31" location="Note7" display="Märkus 7 "/>
    <hyperlink ref="A32" location="Note7" display="Märkus 8 "/>
    <hyperlink ref="A33" location="Note8" display="Märkus 9 "/>
    <hyperlink ref="A34" location="Note9" display="Märkus 10 "/>
    <hyperlink ref="B47" location="'2. Laoseis'!B15" display="&lt;&lt;Tagasi Masin 1"/>
    <hyperlink ref="C47" location="'2. Laoseis'!B22" display="&lt;&lt;Tagasi Masin 2"/>
    <hyperlink ref="D47" location="'2. Laoseis'!B29" display="&lt;&lt;Tagasi Masin 3"/>
    <hyperlink ref="B49" location="'2. Laoseis'!B15" display="&lt;&lt;Tagasi Masin 1"/>
    <hyperlink ref="C49" location="'2. Laoseis'!B22" display="&lt;&lt;Tagasi Masin 2"/>
    <hyperlink ref="D49" location="'2. Laoseis'!B29" display="&lt;&lt;Tagasi Masin 3"/>
    <hyperlink ref="B51" location="'2. Laoseis'!B15" display="&lt;&lt;Tagasi Masin 1"/>
    <hyperlink ref="C51" location="'2. Laoseis'!B22" display="&lt;&lt;Tagasi Masin 2"/>
    <hyperlink ref="D51" location="'2. Laoseis'!B29" display="&lt;&lt;Tagasi Masin 3"/>
    <hyperlink ref="B53" location="'2. Laoseis'!B15" display="&lt;&lt;Tagasi Masin 1"/>
    <hyperlink ref="C53" location="'2. Laoseis'!B22" display="&lt;&lt;Tagasi Masin 2"/>
    <hyperlink ref="D53" location="'2. Laoseis'!B29" display="&lt;&lt;Tagasi Masin 3"/>
    <hyperlink ref="B55" location="'2. Laoseis'!B15" display="&lt;&lt;Tagasi Masin 1"/>
    <hyperlink ref="C55" location="'2. Laoseis'!B22" display="&lt;&lt;Tagasi Masin 2"/>
    <hyperlink ref="D55" location="'2. Laoseis'!B29" display="&lt;&lt;Tagasi Masin 3"/>
  </hyperlinks>
  <printOptions horizontalCentered="1"/>
  <pageMargins left="0.748031496062992" right="0.748031496062992" top="0.984251968503937" bottom="0.984251968503937" header="0.511811023622047" footer="0.511811023622047"/>
  <pageSetup fitToHeight="0" fitToWidth="1" horizontalDpi="600" verticalDpi="600" orientation="portrait" paperSize="9" scale="97" r:id="rId1"/>
  <headerFooter alignWithMargins="0">
    <oddFooter>&amp;L&amp;C&amp;"Arial,Bold Italic"Sheet: &amp;A  (Page &amp;P of &amp;N)&amp;R</oddFooter>
  </headerFooter>
  <rowBreaks count="1" manualBreakCount="1">
    <brk id="21" max="3" man="1"/>
  </rowBreaks>
</worksheet>
</file>

<file path=xl/worksheets/sheet4.xml><?xml version="1.0" encoding="utf-8"?>
<worksheet xmlns="http://schemas.openxmlformats.org/spreadsheetml/2006/main" xmlns:r="http://schemas.openxmlformats.org/officeDocument/2006/relationships">
  <sheetPr codeName="Sheet4">
    <pageSetUpPr fitToPage="1"/>
  </sheetPr>
  <dimension ref="B1:P38"/>
  <sheetViews>
    <sheetView zoomScaleSheetLayoutView="100" zoomScalePageLayoutView="0" workbookViewId="0" topLeftCell="A1">
      <selection activeCell="A1" sqref="A1"/>
    </sheetView>
  </sheetViews>
  <sheetFormatPr defaultColWidth="11.421875" defaultRowHeight="12.75"/>
  <cols>
    <col min="1" max="1" width="11.421875" style="71" customWidth="1"/>
    <col min="2" max="16" width="7.28125" style="71" customWidth="1"/>
    <col min="17" max="16384" width="11.421875" style="71" customWidth="1"/>
  </cols>
  <sheetData>
    <row r="1" spans="2:16" ht="18">
      <c r="B1" s="333" t="s">
        <v>99</v>
      </c>
      <c r="C1" s="334"/>
      <c r="D1" s="334"/>
      <c r="E1" s="334"/>
      <c r="F1" s="334"/>
      <c r="G1" s="334"/>
      <c r="H1" s="334"/>
      <c r="I1" s="335"/>
      <c r="J1" s="335"/>
      <c r="K1" s="335"/>
      <c r="L1" s="335"/>
      <c r="M1" s="335"/>
      <c r="N1" s="335"/>
      <c r="O1" s="335"/>
      <c r="P1" s="335"/>
    </row>
    <row r="2" spans="2:16" ht="76.5" customHeight="1">
      <c r="B2" s="352" t="s">
        <v>284</v>
      </c>
      <c r="C2" s="353"/>
      <c r="D2" s="353"/>
      <c r="E2" s="353"/>
      <c r="F2" s="353"/>
      <c r="G2" s="353"/>
      <c r="H2" s="353"/>
      <c r="I2" s="354"/>
      <c r="J2" s="354"/>
      <c r="K2" s="354"/>
      <c r="L2" s="354"/>
      <c r="M2" s="354"/>
      <c r="N2" s="354"/>
      <c r="O2" s="355"/>
      <c r="P2" s="356"/>
    </row>
    <row r="3" ht="3" customHeight="1"/>
    <row r="4" spans="7:16" ht="30" customHeight="1">
      <c r="G4" s="218" t="s">
        <v>98</v>
      </c>
      <c r="H4" s="357"/>
      <c r="I4" s="350"/>
      <c r="J4" s="350"/>
      <c r="K4" s="351"/>
      <c r="M4" s="218" t="s">
        <v>97</v>
      </c>
      <c r="N4" s="349"/>
      <c r="O4" s="350"/>
      <c r="P4" s="351"/>
    </row>
    <row r="5" ht="1.5" customHeight="1"/>
    <row r="6" spans="2:16" ht="24" customHeight="1">
      <c r="B6" s="308" t="s">
        <v>281</v>
      </c>
      <c r="C6" s="309"/>
      <c r="D6" s="309"/>
      <c r="E6" s="309"/>
      <c r="F6" s="309"/>
      <c r="G6" s="309"/>
      <c r="H6" s="309"/>
      <c r="I6" s="310"/>
      <c r="J6" s="310"/>
      <c r="K6" s="310"/>
      <c r="L6" s="310"/>
      <c r="M6" s="310"/>
      <c r="N6" s="310"/>
      <c r="O6" s="310"/>
      <c r="P6" s="311"/>
    </row>
    <row r="7" spans="2:16" ht="15.75">
      <c r="B7" s="240" t="s">
        <v>89</v>
      </c>
      <c r="C7" s="313" t="s">
        <v>90</v>
      </c>
      <c r="D7" s="314"/>
      <c r="E7" s="313" t="s">
        <v>91</v>
      </c>
      <c r="F7" s="313"/>
      <c r="G7" s="313" t="s">
        <v>92</v>
      </c>
      <c r="H7" s="314"/>
      <c r="I7" s="313" t="s">
        <v>93</v>
      </c>
      <c r="J7" s="314"/>
      <c r="K7" s="313" t="s">
        <v>94</v>
      </c>
      <c r="L7" s="314"/>
      <c r="M7" s="313" t="s">
        <v>95</v>
      </c>
      <c r="N7" s="314"/>
      <c r="O7" s="313" t="s">
        <v>96</v>
      </c>
      <c r="P7" s="314"/>
    </row>
    <row r="8" spans="2:16" ht="24.75" customHeight="1">
      <c r="B8" s="72">
        <v>1</v>
      </c>
      <c r="C8" s="306"/>
      <c r="D8" s="307"/>
      <c r="E8" s="306"/>
      <c r="F8" s="307"/>
      <c r="G8" s="306"/>
      <c r="H8" s="307"/>
      <c r="I8" s="306"/>
      <c r="J8" s="307"/>
      <c r="K8" s="306"/>
      <c r="L8" s="307"/>
      <c r="M8" s="306"/>
      <c r="N8" s="307"/>
      <c r="O8" s="306"/>
      <c r="P8" s="307"/>
    </row>
    <row r="9" spans="2:16" ht="24.75" customHeight="1">
      <c r="B9" s="72">
        <v>2</v>
      </c>
      <c r="C9" s="306"/>
      <c r="D9" s="307"/>
      <c r="E9" s="306"/>
      <c r="F9" s="307"/>
      <c r="G9" s="306"/>
      <c r="H9" s="307"/>
      <c r="I9" s="306"/>
      <c r="J9" s="307"/>
      <c r="K9" s="306"/>
      <c r="L9" s="307"/>
      <c r="M9" s="306"/>
      <c r="N9" s="307"/>
      <c r="O9" s="306"/>
      <c r="P9" s="307"/>
    </row>
    <row r="10" spans="2:16" ht="24.75" customHeight="1">
      <c r="B10" s="72">
        <v>3</v>
      </c>
      <c r="C10" s="306"/>
      <c r="D10" s="307"/>
      <c r="E10" s="306"/>
      <c r="F10" s="307"/>
      <c r="G10" s="306"/>
      <c r="H10" s="307"/>
      <c r="I10" s="306"/>
      <c r="J10" s="307"/>
      <c r="K10" s="306"/>
      <c r="L10" s="307"/>
      <c r="M10" s="306"/>
      <c r="N10" s="307"/>
      <c r="O10" s="306"/>
      <c r="P10" s="307"/>
    </row>
    <row r="11" spans="2:16" ht="24.75" customHeight="1">
      <c r="B11" s="72">
        <v>4</v>
      </c>
      <c r="C11" s="306"/>
      <c r="D11" s="307"/>
      <c r="E11" s="306"/>
      <c r="F11" s="307"/>
      <c r="G11" s="306"/>
      <c r="H11" s="307"/>
      <c r="I11" s="306"/>
      <c r="J11" s="307"/>
      <c r="K11" s="306"/>
      <c r="L11" s="307"/>
      <c r="M11" s="306"/>
      <c r="N11" s="307"/>
      <c r="O11" s="306"/>
      <c r="P11" s="307"/>
    </row>
    <row r="12" spans="2:16" ht="24.75" customHeight="1">
      <c r="B12" s="72">
        <v>5</v>
      </c>
      <c r="C12" s="306"/>
      <c r="D12" s="307"/>
      <c r="E12" s="306"/>
      <c r="F12" s="307"/>
      <c r="G12" s="306"/>
      <c r="H12" s="307"/>
      <c r="I12" s="306"/>
      <c r="J12" s="307"/>
      <c r="K12" s="306"/>
      <c r="L12" s="307"/>
      <c r="M12" s="306"/>
      <c r="N12" s="307"/>
      <c r="O12" s="306"/>
      <c r="P12" s="307"/>
    </row>
    <row r="13" spans="2:16" ht="24.75" customHeight="1">
      <c r="B13" s="72">
        <v>6</v>
      </c>
      <c r="C13" s="306"/>
      <c r="D13" s="307"/>
      <c r="E13" s="306"/>
      <c r="F13" s="307"/>
      <c r="G13" s="306"/>
      <c r="H13" s="307"/>
      <c r="I13" s="306"/>
      <c r="J13" s="307"/>
      <c r="K13" s="306"/>
      <c r="L13" s="307"/>
      <c r="M13" s="306"/>
      <c r="N13" s="307"/>
      <c r="O13" s="306"/>
      <c r="P13" s="307"/>
    </row>
    <row r="14" spans="2:16" ht="24.75" customHeight="1">
      <c r="B14" s="72">
        <v>7</v>
      </c>
      <c r="C14" s="306"/>
      <c r="D14" s="307"/>
      <c r="E14" s="306"/>
      <c r="F14" s="307"/>
      <c r="G14" s="306"/>
      <c r="H14" s="307"/>
      <c r="I14" s="306"/>
      <c r="J14" s="307"/>
      <c r="K14" s="306"/>
      <c r="L14" s="307"/>
      <c r="M14" s="306"/>
      <c r="N14" s="307"/>
      <c r="O14" s="306"/>
      <c r="P14" s="307"/>
    </row>
    <row r="15" spans="2:16" ht="24.75" customHeight="1">
      <c r="B15" s="72">
        <v>8</v>
      </c>
      <c r="C15" s="306"/>
      <c r="D15" s="307"/>
      <c r="E15" s="306"/>
      <c r="F15" s="307"/>
      <c r="G15" s="306"/>
      <c r="H15" s="307"/>
      <c r="I15" s="306"/>
      <c r="J15" s="307"/>
      <c r="K15" s="306"/>
      <c r="L15" s="307"/>
      <c r="M15" s="306"/>
      <c r="N15" s="307"/>
      <c r="O15" s="306"/>
      <c r="P15" s="307"/>
    </row>
    <row r="16" spans="2:16" ht="24.75" customHeight="1">
      <c r="B16" s="72">
        <v>9</v>
      </c>
      <c r="C16" s="306"/>
      <c r="D16" s="307"/>
      <c r="E16" s="306"/>
      <c r="F16" s="307"/>
      <c r="G16" s="306"/>
      <c r="H16" s="307"/>
      <c r="I16" s="306"/>
      <c r="J16" s="307"/>
      <c r="K16" s="306"/>
      <c r="L16" s="307"/>
      <c r="M16" s="306"/>
      <c r="N16" s="307"/>
      <c r="O16" s="306"/>
      <c r="P16" s="307"/>
    </row>
    <row r="17" spans="2:16" ht="24.75" customHeight="1">
      <c r="B17" s="72">
        <v>10</v>
      </c>
      <c r="C17" s="306"/>
      <c r="D17" s="307"/>
      <c r="E17" s="306"/>
      <c r="F17" s="307"/>
      <c r="G17" s="306"/>
      <c r="H17" s="307"/>
      <c r="I17" s="306"/>
      <c r="J17" s="307"/>
      <c r="K17" s="306"/>
      <c r="L17" s="307"/>
      <c r="M17" s="306"/>
      <c r="N17" s="307"/>
      <c r="O17" s="306"/>
      <c r="P17" s="307"/>
    </row>
    <row r="18" spans="2:16" ht="24.75" customHeight="1">
      <c r="B18" s="73">
        <v>11</v>
      </c>
      <c r="C18" s="306"/>
      <c r="D18" s="307"/>
      <c r="E18" s="306"/>
      <c r="F18" s="307"/>
      <c r="G18" s="306"/>
      <c r="H18" s="307"/>
      <c r="I18" s="306"/>
      <c r="J18" s="307"/>
      <c r="K18" s="306"/>
      <c r="L18" s="307"/>
      <c r="M18" s="306"/>
      <c r="N18" s="307"/>
      <c r="O18" s="306"/>
      <c r="P18" s="307"/>
    </row>
    <row r="19" spans="2:16" ht="24.75" customHeight="1">
      <c r="B19" s="73">
        <v>12</v>
      </c>
      <c r="C19" s="306"/>
      <c r="D19" s="307"/>
      <c r="E19" s="306"/>
      <c r="F19" s="307"/>
      <c r="G19" s="306"/>
      <c r="H19" s="307"/>
      <c r="I19" s="306"/>
      <c r="J19" s="307"/>
      <c r="K19" s="306"/>
      <c r="L19" s="307"/>
      <c r="M19" s="306"/>
      <c r="N19" s="307"/>
      <c r="O19" s="306"/>
      <c r="P19" s="307"/>
    </row>
    <row r="20" spans="2:16" ht="24.75" customHeight="1">
      <c r="B20" s="73">
        <v>13</v>
      </c>
      <c r="C20" s="306"/>
      <c r="D20" s="307"/>
      <c r="E20" s="306"/>
      <c r="F20" s="307"/>
      <c r="G20" s="306"/>
      <c r="H20" s="307"/>
      <c r="I20" s="306"/>
      <c r="J20" s="307"/>
      <c r="K20" s="306"/>
      <c r="L20" s="307"/>
      <c r="M20" s="306"/>
      <c r="N20" s="307"/>
      <c r="O20" s="306"/>
      <c r="P20" s="307"/>
    </row>
    <row r="21" spans="2:16" ht="24.75" customHeight="1" thickBot="1">
      <c r="B21" s="73">
        <v>14</v>
      </c>
      <c r="C21" s="304"/>
      <c r="D21" s="305"/>
      <c r="E21" s="304"/>
      <c r="F21" s="305"/>
      <c r="G21" s="304"/>
      <c r="H21" s="305"/>
      <c r="I21" s="304"/>
      <c r="J21" s="305"/>
      <c r="K21" s="304"/>
      <c r="L21" s="305"/>
      <c r="M21" s="304"/>
      <c r="N21" s="305"/>
      <c r="O21" s="304"/>
      <c r="P21" s="305"/>
    </row>
    <row r="22" spans="2:16" ht="42.75" customHeight="1" thickBot="1">
      <c r="B22" s="219" t="s">
        <v>100</v>
      </c>
      <c r="C22" s="301"/>
      <c r="D22" s="302"/>
      <c r="E22" s="301"/>
      <c r="F22" s="302"/>
      <c r="G22" s="301"/>
      <c r="H22" s="302"/>
      <c r="I22" s="301"/>
      <c r="J22" s="302"/>
      <c r="K22" s="301"/>
      <c r="L22" s="302"/>
      <c r="M22" s="301"/>
      <c r="N22" s="302"/>
      <c r="O22" s="301"/>
      <c r="P22" s="303"/>
    </row>
    <row r="23" spans="2:16" ht="45" customHeight="1" thickBot="1">
      <c r="B23" s="339" t="s">
        <v>101</v>
      </c>
      <c r="C23" s="340"/>
      <c r="D23" s="340"/>
      <c r="E23" s="340"/>
      <c r="F23" s="340"/>
      <c r="G23" s="340"/>
      <c r="H23" s="341"/>
      <c r="I23" s="341"/>
      <c r="J23" s="341"/>
      <c r="K23" s="341"/>
      <c r="L23" s="341"/>
      <c r="M23" s="341"/>
      <c r="N23" s="341"/>
      <c r="O23" s="347"/>
      <c r="P23" s="348"/>
    </row>
    <row r="24" spans="2:16" ht="10.5" customHeight="1">
      <c r="B24" s="319"/>
      <c r="C24" s="320"/>
      <c r="D24" s="320"/>
      <c r="E24" s="320"/>
      <c r="F24" s="320"/>
      <c r="G24" s="320"/>
      <c r="H24" s="320"/>
      <c r="I24" s="320"/>
      <c r="J24" s="320"/>
      <c r="K24" s="320"/>
      <c r="L24" s="320"/>
      <c r="M24" s="320"/>
      <c r="N24" s="320"/>
      <c r="O24" s="320"/>
      <c r="P24" s="320"/>
    </row>
    <row r="25" spans="2:16" ht="34.5" customHeight="1">
      <c r="B25" s="315" t="s">
        <v>103</v>
      </c>
      <c r="C25" s="316"/>
      <c r="D25" s="316"/>
      <c r="E25" s="316"/>
      <c r="F25" s="316"/>
      <c r="G25" s="316"/>
      <c r="H25" s="316"/>
      <c r="I25" s="316"/>
      <c r="J25" s="316"/>
      <c r="K25" s="343"/>
      <c r="L25" s="344"/>
      <c r="M25" s="344"/>
      <c r="N25" s="344"/>
      <c r="O25" s="344"/>
      <c r="P25" s="344"/>
    </row>
    <row r="26" spans="2:16" ht="24.75" customHeight="1">
      <c r="B26" s="345" t="s">
        <v>104</v>
      </c>
      <c r="C26" s="346"/>
      <c r="D26" s="346"/>
      <c r="E26" s="312" t="s">
        <v>108</v>
      </c>
      <c r="F26" s="312"/>
      <c r="G26" s="312"/>
      <c r="H26" s="312"/>
      <c r="I26" s="312"/>
      <c r="J26" s="312"/>
      <c r="K26" s="344"/>
      <c r="L26" s="344"/>
      <c r="M26" s="344"/>
      <c r="N26" s="344"/>
      <c r="O26" s="344"/>
      <c r="P26" s="344"/>
    </row>
    <row r="27" spans="2:16" ht="24.75" customHeight="1">
      <c r="B27" s="324" t="s">
        <v>105</v>
      </c>
      <c r="C27" s="325"/>
      <c r="D27" s="326"/>
      <c r="E27" s="327"/>
      <c r="F27" s="328"/>
      <c r="G27" s="328"/>
      <c r="H27" s="328"/>
      <c r="I27" s="328"/>
      <c r="J27" s="329"/>
      <c r="K27" s="344"/>
      <c r="L27" s="344"/>
      <c r="M27" s="344"/>
      <c r="N27" s="344"/>
      <c r="O27" s="344"/>
      <c r="P27" s="344"/>
    </row>
    <row r="28" spans="2:16" ht="24.75" customHeight="1">
      <c r="B28" s="324" t="s">
        <v>106</v>
      </c>
      <c r="C28" s="325"/>
      <c r="D28" s="326"/>
      <c r="E28" s="327"/>
      <c r="F28" s="328"/>
      <c r="G28" s="328"/>
      <c r="H28" s="328"/>
      <c r="I28" s="328"/>
      <c r="J28" s="329"/>
      <c r="K28" s="344"/>
      <c r="L28" s="344"/>
      <c r="M28" s="344"/>
      <c r="N28" s="344"/>
      <c r="O28" s="344"/>
      <c r="P28" s="344"/>
    </row>
    <row r="29" spans="2:16" ht="24.75" customHeight="1">
      <c r="B29" s="324" t="s">
        <v>107</v>
      </c>
      <c r="C29" s="325"/>
      <c r="D29" s="326"/>
      <c r="E29" s="327"/>
      <c r="F29" s="328"/>
      <c r="G29" s="328"/>
      <c r="H29" s="328"/>
      <c r="I29" s="328"/>
      <c r="J29" s="329"/>
      <c r="K29" s="344"/>
      <c r="L29" s="344"/>
      <c r="M29" s="344"/>
      <c r="N29" s="344"/>
      <c r="O29" s="344"/>
      <c r="P29" s="344"/>
    </row>
    <row r="30" spans="2:16" ht="15" customHeight="1">
      <c r="B30" s="317"/>
      <c r="C30" s="318"/>
      <c r="D30" s="318"/>
      <c r="E30" s="318"/>
      <c r="F30" s="318"/>
      <c r="G30" s="318"/>
      <c r="H30" s="318"/>
      <c r="I30" s="318"/>
      <c r="J30" s="318"/>
      <c r="K30" s="344"/>
      <c r="L30" s="344"/>
      <c r="M30" s="344"/>
      <c r="N30" s="344"/>
      <c r="O30" s="344"/>
      <c r="P30" s="344"/>
    </row>
    <row r="31" spans="2:16" ht="34.5" customHeight="1">
      <c r="B31" s="315" t="s">
        <v>110</v>
      </c>
      <c r="C31" s="342"/>
      <c r="D31" s="342"/>
      <c r="E31" s="342"/>
      <c r="F31" s="342"/>
      <c r="G31" s="342"/>
      <c r="H31" s="342"/>
      <c r="I31" s="342"/>
      <c r="J31" s="342"/>
      <c r="K31" s="344"/>
      <c r="L31" s="344"/>
      <c r="M31" s="344"/>
      <c r="N31" s="344"/>
      <c r="O31" s="344"/>
      <c r="P31" s="344"/>
    </row>
    <row r="32" spans="2:15" ht="24.75" customHeight="1">
      <c r="B32" s="321" t="s">
        <v>109</v>
      </c>
      <c r="C32" s="322"/>
      <c r="D32" s="323"/>
      <c r="E32" s="312" t="s">
        <v>108</v>
      </c>
      <c r="F32" s="312"/>
      <c r="G32" s="312"/>
      <c r="H32" s="312"/>
      <c r="I32" s="312"/>
      <c r="J32" s="312"/>
      <c r="K32" s="75"/>
      <c r="L32" s="330" t="s">
        <v>282</v>
      </c>
      <c r="M32" s="331"/>
      <c r="N32" s="331"/>
      <c r="O32" s="332"/>
    </row>
    <row r="33" spans="2:11" ht="24.75" customHeight="1">
      <c r="B33" s="336"/>
      <c r="C33" s="337"/>
      <c r="D33" s="338"/>
      <c r="E33" s="327"/>
      <c r="F33" s="328"/>
      <c r="G33" s="328"/>
      <c r="H33" s="328"/>
      <c r="I33" s="328"/>
      <c r="J33" s="329"/>
      <c r="K33" s="76"/>
    </row>
    <row r="34" spans="2:16" ht="24.75" customHeight="1" thickBot="1">
      <c r="B34" s="336"/>
      <c r="C34" s="337"/>
      <c r="D34" s="338"/>
      <c r="E34" s="327"/>
      <c r="F34" s="328"/>
      <c r="G34" s="328"/>
      <c r="H34" s="328"/>
      <c r="I34" s="328"/>
      <c r="J34" s="329"/>
      <c r="K34" s="76"/>
      <c r="L34" s="362"/>
      <c r="M34" s="363"/>
      <c r="N34" s="363"/>
      <c r="O34" s="363"/>
      <c r="P34" s="363"/>
    </row>
    <row r="35" spans="2:16" s="79" customFormat="1" ht="24.75" customHeight="1" thickBot="1">
      <c r="B35" s="336"/>
      <c r="C35" s="322"/>
      <c r="D35" s="323"/>
      <c r="E35" s="327"/>
      <c r="F35" s="328"/>
      <c r="G35" s="328"/>
      <c r="H35" s="328"/>
      <c r="I35" s="328"/>
      <c r="J35" s="329"/>
      <c r="K35" s="71"/>
      <c r="L35" s="71"/>
      <c r="M35" s="71"/>
      <c r="N35" s="71"/>
      <c r="O35" s="74"/>
      <c r="P35" s="71"/>
    </row>
    <row r="36" spans="2:16" ht="28.5" customHeight="1" thickBot="1">
      <c r="B36" s="364" t="s">
        <v>283</v>
      </c>
      <c r="C36" s="350"/>
      <c r="D36" s="350"/>
      <c r="E36" s="350"/>
      <c r="F36" s="350"/>
      <c r="G36" s="365"/>
      <c r="H36" s="358"/>
      <c r="I36" s="359"/>
      <c r="J36" s="360"/>
      <c r="K36" s="79"/>
      <c r="L36" s="220" t="s">
        <v>102</v>
      </c>
      <c r="M36" s="77"/>
      <c r="N36" s="78"/>
      <c r="O36" s="78"/>
      <c r="P36" s="221"/>
    </row>
    <row r="37" spans="2:11" ht="30.75" customHeight="1">
      <c r="B37" s="366"/>
      <c r="C37" s="367"/>
      <c r="D37" s="367"/>
      <c r="E37" s="368"/>
      <c r="G37" s="80"/>
      <c r="H37" s="369"/>
      <c r="I37" s="370"/>
      <c r="J37" s="370"/>
      <c r="K37" s="370"/>
    </row>
    <row r="38" spans="9:14" ht="12.75">
      <c r="I38" s="361"/>
      <c r="J38" s="361"/>
      <c r="K38" s="361"/>
      <c r="L38" s="361"/>
      <c r="M38" s="361"/>
      <c r="N38" s="361"/>
    </row>
  </sheetData>
  <sheetProtection password="83AF" sheet="1"/>
  <mergeCells count="147">
    <mergeCell ref="H36:J36"/>
    <mergeCell ref="I38:N38"/>
    <mergeCell ref="L34:P34"/>
    <mergeCell ref="B36:G36"/>
    <mergeCell ref="B34:D34"/>
    <mergeCell ref="B35:D35"/>
    <mergeCell ref="B37:E37"/>
    <mergeCell ref="H37:K37"/>
    <mergeCell ref="E34:J34"/>
    <mergeCell ref="E35:J35"/>
    <mergeCell ref="O23:P23"/>
    <mergeCell ref="C7:D7"/>
    <mergeCell ref="N4:P4"/>
    <mergeCell ref="B2:P2"/>
    <mergeCell ref="H4:K4"/>
    <mergeCell ref="E7:F7"/>
    <mergeCell ref="G7:H7"/>
    <mergeCell ref="G8:H8"/>
    <mergeCell ref="I8:J8"/>
    <mergeCell ref="K8:L8"/>
    <mergeCell ref="B1:P1"/>
    <mergeCell ref="M7:N7"/>
    <mergeCell ref="O7:P7"/>
    <mergeCell ref="B33:D33"/>
    <mergeCell ref="B23:N23"/>
    <mergeCell ref="B31:J31"/>
    <mergeCell ref="K25:P31"/>
    <mergeCell ref="B26:D26"/>
    <mergeCell ref="B27:D27"/>
    <mergeCell ref="B28:D28"/>
    <mergeCell ref="B29:D29"/>
    <mergeCell ref="E33:J33"/>
    <mergeCell ref="L32:O32"/>
    <mergeCell ref="E27:J27"/>
    <mergeCell ref="E28:J28"/>
    <mergeCell ref="E29:J29"/>
    <mergeCell ref="E32:J32"/>
    <mergeCell ref="B25:J25"/>
    <mergeCell ref="M8:N8"/>
    <mergeCell ref="C8:D8"/>
    <mergeCell ref="B30:J30"/>
    <mergeCell ref="B24:P24"/>
    <mergeCell ref="B32:D32"/>
    <mergeCell ref="G9:H9"/>
    <mergeCell ref="I9:J9"/>
    <mergeCell ref="K9:L9"/>
    <mergeCell ref="M9:N9"/>
    <mergeCell ref="B6:P6"/>
    <mergeCell ref="E26:J26"/>
    <mergeCell ref="O8:P8"/>
    <mergeCell ref="I7:J7"/>
    <mergeCell ref="K7:L7"/>
    <mergeCell ref="E8:F8"/>
    <mergeCell ref="O9:P9"/>
    <mergeCell ref="C10:D10"/>
    <mergeCell ref="E10:F10"/>
    <mergeCell ref="G10:H10"/>
    <mergeCell ref="I10:J10"/>
    <mergeCell ref="K10:L10"/>
    <mergeCell ref="M10:N10"/>
    <mergeCell ref="O10:P10"/>
    <mergeCell ref="C9:D9"/>
    <mergeCell ref="E9:F9"/>
    <mergeCell ref="M12:N12"/>
    <mergeCell ref="O12:P12"/>
    <mergeCell ref="C11:D11"/>
    <mergeCell ref="E11:F11"/>
    <mergeCell ref="G11:H11"/>
    <mergeCell ref="I11:J11"/>
    <mergeCell ref="K11:L11"/>
    <mergeCell ref="M11:N11"/>
    <mergeCell ref="G13:H13"/>
    <mergeCell ref="I13:J13"/>
    <mergeCell ref="K13:L13"/>
    <mergeCell ref="M13:N13"/>
    <mergeCell ref="O11:P11"/>
    <mergeCell ref="C12:D12"/>
    <mergeCell ref="E12:F12"/>
    <mergeCell ref="G12:H12"/>
    <mergeCell ref="I12:J12"/>
    <mergeCell ref="K12:L12"/>
    <mergeCell ref="O13:P13"/>
    <mergeCell ref="C14:D14"/>
    <mergeCell ref="E14:F14"/>
    <mergeCell ref="G14:H14"/>
    <mergeCell ref="I14:J14"/>
    <mergeCell ref="K14:L14"/>
    <mergeCell ref="M14:N14"/>
    <mergeCell ref="O14:P14"/>
    <mergeCell ref="C13:D13"/>
    <mergeCell ref="E13:F13"/>
    <mergeCell ref="M16:N16"/>
    <mergeCell ref="O16:P16"/>
    <mergeCell ref="C15:D15"/>
    <mergeCell ref="E15:F15"/>
    <mergeCell ref="G15:H15"/>
    <mergeCell ref="I15:J15"/>
    <mergeCell ref="K15:L15"/>
    <mergeCell ref="M15:N15"/>
    <mergeCell ref="G17:H17"/>
    <mergeCell ref="I17:J17"/>
    <mergeCell ref="K17:L17"/>
    <mergeCell ref="M17:N17"/>
    <mergeCell ref="O15:P15"/>
    <mergeCell ref="C16:D16"/>
    <mergeCell ref="E16:F16"/>
    <mergeCell ref="G16:H16"/>
    <mergeCell ref="I16:J16"/>
    <mergeCell ref="K16:L16"/>
    <mergeCell ref="O17:P17"/>
    <mergeCell ref="C18:D18"/>
    <mergeCell ref="E18:F18"/>
    <mergeCell ref="G18:H18"/>
    <mergeCell ref="I18:J18"/>
    <mergeCell ref="K18:L18"/>
    <mergeCell ref="M18:N18"/>
    <mergeCell ref="O18:P18"/>
    <mergeCell ref="C17:D17"/>
    <mergeCell ref="E17:F17"/>
    <mergeCell ref="M20:N20"/>
    <mergeCell ref="O20:P20"/>
    <mergeCell ref="C19:D19"/>
    <mergeCell ref="E19:F19"/>
    <mergeCell ref="G19:H19"/>
    <mergeCell ref="I19:J19"/>
    <mergeCell ref="K19:L19"/>
    <mergeCell ref="M19:N19"/>
    <mergeCell ref="M21:N21"/>
    <mergeCell ref="O21:P21"/>
    <mergeCell ref="C22:D22"/>
    <mergeCell ref="E22:F22"/>
    <mergeCell ref="O19:P19"/>
    <mergeCell ref="C20:D20"/>
    <mergeCell ref="E20:F20"/>
    <mergeCell ref="G20:H20"/>
    <mergeCell ref="I20:J20"/>
    <mergeCell ref="K20:L20"/>
    <mergeCell ref="G22:H22"/>
    <mergeCell ref="I22:J22"/>
    <mergeCell ref="K22:L22"/>
    <mergeCell ref="M22:N22"/>
    <mergeCell ref="O22:P22"/>
    <mergeCell ref="C21:D21"/>
    <mergeCell ref="E21:F21"/>
    <mergeCell ref="G21:H21"/>
    <mergeCell ref="I21:J21"/>
    <mergeCell ref="K21:L21"/>
  </mergeCells>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75" r:id="rId1"/>
</worksheet>
</file>

<file path=xl/worksheets/sheet5.xml><?xml version="1.0" encoding="utf-8"?>
<worksheet xmlns="http://schemas.openxmlformats.org/spreadsheetml/2006/main" xmlns:r="http://schemas.openxmlformats.org/officeDocument/2006/relationships">
  <sheetPr codeName="Sheet5">
    <pageSetUpPr fitToPage="1"/>
  </sheetPr>
  <dimension ref="B1:I957"/>
  <sheetViews>
    <sheetView zoomScaleSheetLayoutView="100" zoomScalePageLayoutView="0" workbookViewId="0" topLeftCell="A1">
      <selection activeCell="A1" sqref="A1"/>
    </sheetView>
  </sheetViews>
  <sheetFormatPr defaultColWidth="11.421875" defaultRowHeight="12.75"/>
  <cols>
    <col min="1" max="1" width="5.140625" style="45" customWidth="1"/>
    <col min="2" max="2" width="11.421875" style="45" customWidth="1"/>
    <col min="3" max="3" width="13.140625" style="45" customWidth="1"/>
    <col min="4" max="9" width="19.28125" style="45" customWidth="1"/>
    <col min="10" max="16384" width="11.421875" style="45" customWidth="1"/>
  </cols>
  <sheetData>
    <row r="1" spans="2:9" ht="15">
      <c r="B1" s="106">
        <f>IF('1. Käitis'!C5="","",'1. Käitis'!C5)</f>
      </c>
      <c r="H1" s="107" t="str">
        <f>'1. Käitis'!B8</f>
        <v>12-kuulise perioodi alguskuupäev:</v>
      </c>
      <c r="I1" s="62">
        <f>'1. Käitis'!C8</f>
        <v>0</v>
      </c>
    </row>
    <row r="2" spans="2:9" ht="15">
      <c r="B2" s="34"/>
      <c r="H2" s="107" t="str">
        <f>'1. Käitis'!B9</f>
        <v>12-kuulise perioodi lõpp-kuupäev:</v>
      </c>
      <c r="I2" s="62">
        <f>'1. Käitis'!C9</f>
        <v>0</v>
      </c>
    </row>
    <row r="4" spans="2:9" ht="38.25" customHeight="1">
      <c r="B4" s="377" t="s">
        <v>111</v>
      </c>
      <c r="C4" s="378"/>
      <c r="D4" s="378"/>
      <c r="E4" s="378"/>
      <c r="F4" s="378"/>
      <c r="G4" s="378"/>
      <c r="H4" s="378"/>
      <c r="I4" s="379"/>
    </row>
    <row r="5" spans="2:9" ht="38.25" customHeight="1">
      <c r="B5" s="380" t="s">
        <v>177</v>
      </c>
      <c r="C5" s="381"/>
      <c r="D5" s="381"/>
      <c r="E5" s="381"/>
      <c r="F5" s="381"/>
      <c r="G5" s="381"/>
      <c r="H5" s="381"/>
      <c r="I5" s="382"/>
    </row>
    <row r="6" spans="2:9" ht="28.5" customHeight="1">
      <c r="B6" s="566" t="s">
        <v>112</v>
      </c>
      <c r="C6" s="383" t="s">
        <v>166</v>
      </c>
      <c r="D6" s="386" t="s">
        <v>8</v>
      </c>
      <c r="E6" s="387"/>
      <c r="F6" s="386" t="s">
        <v>9</v>
      </c>
      <c r="G6" s="387"/>
      <c r="H6" s="386" t="s">
        <v>10</v>
      </c>
      <c r="I6" s="387"/>
    </row>
    <row r="7" spans="2:9" ht="48.75" customHeight="1">
      <c r="B7" s="566"/>
      <c r="C7" s="384"/>
      <c r="D7" s="224" t="s">
        <v>167</v>
      </c>
      <c r="E7" s="225" t="s">
        <v>168</v>
      </c>
      <c r="F7" s="224" t="s">
        <v>167</v>
      </c>
      <c r="G7" s="225" t="s">
        <v>168</v>
      </c>
      <c r="H7" s="224" t="s">
        <v>167</v>
      </c>
      <c r="I7" s="225" t="s">
        <v>168</v>
      </c>
    </row>
    <row r="8" spans="2:9" ht="24.75" customHeight="1">
      <c r="B8" s="223" t="s">
        <v>113</v>
      </c>
      <c r="C8" s="21"/>
      <c r="D8" s="22"/>
      <c r="E8" s="23"/>
      <c r="F8" s="22"/>
      <c r="G8" s="23"/>
      <c r="H8" s="22"/>
      <c r="I8" s="23"/>
    </row>
    <row r="9" spans="2:9" ht="24.75" customHeight="1">
      <c r="B9" s="223" t="s">
        <v>114</v>
      </c>
      <c r="C9" s="21"/>
      <c r="D9" s="22"/>
      <c r="E9" s="23"/>
      <c r="F9" s="22"/>
      <c r="G9" s="23"/>
      <c r="H9" s="22"/>
      <c r="I9" s="23"/>
    </row>
    <row r="10" spans="2:9" ht="24.75" customHeight="1">
      <c r="B10" s="223" t="s">
        <v>115</v>
      </c>
      <c r="C10" s="21"/>
      <c r="D10" s="22"/>
      <c r="E10" s="23"/>
      <c r="F10" s="22"/>
      <c r="G10" s="23"/>
      <c r="H10" s="22"/>
      <c r="I10" s="23"/>
    </row>
    <row r="11" spans="2:9" ht="24.75" customHeight="1">
      <c r="B11" s="223" t="s">
        <v>116</v>
      </c>
      <c r="C11" s="21"/>
      <c r="D11" s="22"/>
      <c r="E11" s="23"/>
      <c r="F11" s="22"/>
      <c r="G11" s="23"/>
      <c r="H11" s="22"/>
      <c r="I11" s="23"/>
    </row>
    <row r="12" spans="2:9" ht="24.75" customHeight="1">
      <c r="B12" s="223" t="s">
        <v>117</v>
      </c>
      <c r="C12" s="21"/>
      <c r="D12" s="22"/>
      <c r="E12" s="23"/>
      <c r="F12" s="22"/>
      <c r="G12" s="23"/>
      <c r="H12" s="22"/>
      <c r="I12" s="23"/>
    </row>
    <row r="13" spans="2:9" ht="24.75" customHeight="1">
      <c r="B13" s="223" t="s">
        <v>118</v>
      </c>
      <c r="C13" s="21"/>
      <c r="D13" s="22"/>
      <c r="E13" s="23"/>
      <c r="F13" s="22"/>
      <c r="G13" s="23"/>
      <c r="H13" s="22"/>
      <c r="I13" s="23"/>
    </row>
    <row r="14" spans="2:9" ht="24.75" customHeight="1">
      <c r="B14" s="223" t="s">
        <v>119</v>
      </c>
      <c r="C14" s="21"/>
      <c r="D14" s="22"/>
      <c r="E14" s="23"/>
      <c r="F14" s="22"/>
      <c r="G14" s="23"/>
      <c r="H14" s="22"/>
      <c r="I14" s="23"/>
    </row>
    <row r="15" spans="2:9" ht="24.75" customHeight="1">
      <c r="B15" s="223" t="s">
        <v>120</v>
      </c>
      <c r="C15" s="21"/>
      <c r="D15" s="22"/>
      <c r="E15" s="23"/>
      <c r="F15" s="22"/>
      <c r="G15" s="23"/>
      <c r="H15" s="22"/>
      <c r="I15" s="23"/>
    </row>
    <row r="16" spans="2:9" ht="24.75" customHeight="1">
      <c r="B16" s="223" t="s">
        <v>121</v>
      </c>
      <c r="C16" s="21"/>
      <c r="D16" s="22"/>
      <c r="E16" s="23"/>
      <c r="F16" s="22"/>
      <c r="G16" s="23"/>
      <c r="H16" s="22"/>
      <c r="I16" s="23"/>
    </row>
    <row r="17" spans="2:9" ht="24.75" customHeight="1">
      <c r="B17" s="223" t="s">
        <v>122</v>
      </c>
      <c r="C17" s="21"/>
      <c r="D17" s="22"/>
      <c r="E17" s="23"/>
      <c r="F17" s="22"/>
      <c r="G17" s="23"/>
      <c r="H17" s="22"/>
      <c r="I17" s="23"/>
    </row>
    <row r="18" spans="2:9" ht="24.75" customHeight="1">
      <c r="B18" s="223" t="s">
        <v>123</v>
      </c>
      <c r="C18" s="21"/>
      <c r="D18" s="22"/>
      <c r="E18" s="23"/>
      <c r="F18" s="22"/>
      <c r="G18" s="23"/>
      <c r="H18" s="22"/>
      <c r="I18" s="23"/>
    </row>
    <row r="19" spans="2:9" ht="24.75" customHeight="1">
      <c r="B19" s="223" t="s">
        <v>124</v>
      </c>
      <c r="C19" s="21"/>
      <c r="D19" s="22"/>
      <c r="E19" s="23"/>
      <c r="F19" s="22"/>
      <c r="G19" s="23"/>
      <c r="H19" s="22"/>
      <c r="I19" s="23"/>
    </row>
    <row r="20" spans="2:9" ht="24.75" customHeight="1">
      <c r="B20" s="223" t="s">
        <v>125</v>
      </c>
      <c r="C20" s="21"/>
      <c r="D20" s="22"/>
      <c r="E20" s="23"/>
      <c r="F20" s="22"/>
      <c r="G20" s="23"/>
      <c r="H20" s="22"/>
      <c r="I20" s="23"/>
    </row>
    <row r="21" spans="2:9" ht="24.75" customHeight="1">
      <c r="B21" s="223" t="s">
        <v>126</v>
      </c>
      <c r="C21" s="21"/>
      <c r="D21" s="22"/>
      <c r="E21" s="23"/>
      <c r="F21" s="22"/>
      <c r="G21" s="23"/>
      <c r="H21" s="22"/>
      <c r="I21" s="23"/>
    </row>
    <row r="22" spans="2:9" ht="24.75" customHeight="1">
      <c r="B22" s="223" t="s">
        <v>127</v>
      </c>
      <c r="C22" s="21"/>
      <c r="D22" s="22"/>
      <c r="E22" s="23"/>
      <c r="F22" s="22"/>
      <c r="G22" s="23"/>
      <c r="H22" s="22"/>
      <c r="I22" s="23"/>
    </row>
    <row r="23" spans="2:9" ht="24.75" customHeight="1">
      <c r="B23" s="223" t="s">
        <v>128</v>
      </c>
      <c r="C23" s="21"/>
      <c r="D23" s="22"/>
      <c r="E23" s="23"/>
      <c r="F23" s="22"/>
      <c r="G23" s="23"/>
      <c r="H23" s="22"/>
      <c r="I23" s="23"/>
    </row>
    <row r="24" spans="2:9" ht="24.75" customHeight="1">
      <c r="B24" s="223" t="s">
        <v>129</v>
      </c>
      <c r="C24" s="21"/>
      <c r="D24" s="22"/>
      <c r="E24" s="23"/>
      <c r="F24" s="22"/>
      <c r="G24" s="23"/>
      <c r="H24" s="22"/>
      <c r="I24" s="23"/>
    </row>
    <row r="25" spans="2:9" ht="24.75" customHeight="1">
      <c r="B25" s="223" t="s">
        <v>130</v>
      </c>
      <c r="C25" s="21"/>
      <c r="D25" s="22"/>
      <c r="E25" s="23"/>
      <c r="F25" s="22"/>
      <c r="G25" s="23"/>
      <c r="H25" s="22"/>
      <c r="I25" s="23"/>
    </row>
    <row r="26" spans="2:9" ht="24.75" customHeight="1">
      <c r="B26" s="223" t="s">
        <v>131</v>
      </c>
      <c r="C26" s="21"/>
      <c r="D26" s="22"/>
      <c r="E26" s="23"/>
      <c r="F26" s="22"/>
      <c r="G26" s="23"/>
      <c r="H26" s="22"/>
      <c r="I26" s="23"/>
    </row>
    <row r="27" spans="2:9" ht="24.75" customHeight="1">
      <c r="B27" s="223" t="s">
        <v>132</v>
      </c>
      <c r="C27" s="21"/>
      <c r="D27" s="22"/>
      <c r="E27" s="23"/>
      <c r="F27" s="22"/>
      <c r="G27" s="23"/>
      <c r="H27" s="22"/>
      <c r="I27" s="23"/>
    </row>
    <row r="28" spans="2:9" ht="24.75" customHeight="1">
      <c r="B28" s="223" t="s">
        <v>133</v>
      </c>
      <c r="C28" s="21"/>
      <c r="D28" s="22"/>
      <c r="E28" s="23"/>
      <c r="F28" s="22"/>
      <c r="G28" s="23"/>
      <c r="H28" s="22"/>
      <c r="I28" s="23"/>
    </row>
    <row r="29" spans="2:9" ht="24.75" customHeight="1">
      <c r="B29" s="223" t="s">
        <v>134</v>
      </c>
      <c r="C29" s="21"/>
      <c r="D29" s="22"/>
      <c r="E29" s="23"/>
      <c r="F29" s="22"/>
      <c r="G29" s="23"/>
      <c r="H29" s="22"/>
      <c r="I29" s="23"/>
    </row>
    <row r="30" spans="2:9" ht="24.75" customHeight="1">
      <c r="B30" s="223" t="s">
        <v>135</v>
      </c>
      <c r="C30" s="21"/>
      <c r="D30" s="22"/>
      <c r="E30" s="23"/>
      <c r="F30" s="22"/>
      <c r="G30" s="23"/>
      <c r="H30" s="22"/>
      <c r="I30" s="23"/>
    </row>
    <row r="31" spans="2:9" ht="24.75" customHeight="1">
      <c r="B31" s="223" t="s">
        <v>136</v>
      </c>
      <c r="C31" s="21"/>
      <c r="D31" s="22"/>
      <c r="E31" s="23"/>
      <c r="F31" s="22"/>
      <c r="G31" s="23"/>
      <c r="H31" s="22"/>
      <c r="I31" s="23"/>
    </row>
    <row r="32" spans="2:9" ht="24.75" customHeight="1">
      <c r="B32" s="223" t="s">
        <v>137</v>
      </c>
      <c r="C32" s="21"/>
      <c r="D32" s="22"/>
      <c r="E32" s="23"/>
      <c r="F32" s="22"/>
      <c r="G32" s="23"/>
      <c r="H32" s="22"/>
      <c r="I32" s="23"/>
    </row>
    <row r="33" spans="2:9" ht="24.75" customHeight="1">
      <c r="B33" s="223" t="s">
        <v>138</v>
      </c>
      <c r="C33" s="21"/>
      <c r="D33" s="22"/>
      <c r="E33" s="23"/>
      <c r="F33" s="22"/>
      <c r="G33" s="23"/>
      <c r="H33" s="22"/>
      <c r="I33" s="23"/>
    </row>
    <row r="34" spans="2:9" ht="24.75" customHeight="1">
      <c r="B34" s="223" t="s">
        <v>139</v>
      </c>
      <c r="C34" s="21"/>
      <c r="D34" s="22"/>
      <c r="E34" s="23"/>
      <c r="F34" s="22"/>
      <c r="G34" s="23"/>
      <c r="H34" s="22"/>
      <c r="I34" s="23"/>
    </row>
    <row r="35" spans="2:9" ht="24.75" customHeight="1">
      <c r="B35" s="223" t="s">
        <v>140</v>
      </c>
      <c r="C35" s="21"/>
      <c r="D35" s="22"/>
      <c r="E35" s="23"/>
      <c r="F35" s="22"/>
      <c r="G35" s="23"/>
      <c r="H35" s="22"/>
      <c r="I35" s="23"/>
    </row>
    <row r="36" spans="2:9" ht="24.75" customHeight="1">
      <c r="B36" s="223" t="s">
        <v>141</v>
      </c>
      <c r="C36" s="21"/>
      <c r="D36" s="22"/>
      <c r="E36" s="23"/>
      <c r="F36" s="22"/>
      <c r="G36" s="23"/>
      <c r="H36" s="22"/>
      <c r="I36" s="23"/>
    </row>
    <row r="37" spans="2:9" ht="24.75" customHeight="1">
      <c r="B37" s="223" t="s">
        <v>142</v>
      </c>
      <c r="C37" s="21"/>
      <c r="D37" s="22"/>
      <c r="E37" s="23"/>
      <c r="F37" s="22"/>
      <c r="G37" s="23"/>
      <c r="H37" s="22"/>
      <c r="I37" s="23"/>
    </row>
    <row r="38" spans="2:9" ht="24.75" customHeight="1">
      <c r="B38" s="223" t="s">
        <v>143</v>
      </c>
      <c r="C38" s="21"/>
      <c r="D38" s="22"/>
      <c r="E38" s="23"/>
      <c r="F38" s="22"/>
      <c r="G38" s="23"/>
      <c r="H38" s="22"/>
      <c r="I38" s="23"/>
    </row>
    <row r="39" spans="2:9" ht="24.75" customHeight="1">
      <c r="B39" s="223" t="s">
        <v>144</v>
      </c>
      <c r="C39" s="21"/>
      <c r="D39" s="22"/>
      <c r="E39" s="23"/>
      <c r="F39" s="22"/>
      <c r="G39" s="23"/>
      <c r="H39" s="22"/>
      <c r="I39" s="23"/>
    </row>
    <row r="40" spans="2:9" ht="24.75" customHeight="1">
      <c r="B40" s="223" t="s">
        <v>145</v>
      </c>
      <c r="C40" s="21"/>
      <c r="D40" s="22"/>
      <c r="E40" s="23"/>
      <c r="F40" s="22"/>
      <c r="G40" s="23"/>
      <c r="H40" s="22"/>
      <c r="I40" s="23"/>
    </row>
    <row r="41" spans="2:9" ht="24.75" customHeight="1">
      <c r="B41" s="223" t="s">
        <v>146</v>
      </c>
      <c r="C41" s="21"/>
      <c r="D41" s="22"/>
      <c r="E41" s="23"/>
      <c r="F41" s="22"/>
      <c r="G41" s="23"/>
      <c r="H41" s="22"/>
      <c r="I41" s="23"/>
    </row>
    <row r="42" spans="2:9" ht="24.75" customHeight="1">
      <c r="B42" s="223" t="s">
        <v>147</v>
      </c>
      <c r="C42" s="21"/>
      <c r="D42" s="22"/>
      <c r="E42" s="23"/>
      <c r="F42" s="22"/>
      <c r="G42" s="23"/>
      <c r="H42" s="22"/>
      <c r="I42" s="23"/>
    </row>
    <row r="43" spans="2:9" ht="24.75" customHeight="1">
      <c r="B43" s="223" t="s">
        <v>148</v>
      </c>
      <c r="C43" s="21"/>
      <c r="D43" s="22"/>
      <c r="E43" s="23"/>
      <c r="F43" s="22"/>
      <c r="G43" s="23"/>
      <c r="H43" s="22"/>
      <c r="I43" s="23"/>
    </row>
    <row r="44" spans="2:9" ht="24.75" customHeight="1">
      <c r="B44" s="223" t="s">
        <v>149</v>
      </c>
      <c r="C44" s="21"/>
      <c r="D44" s="22"/>
      <c r="E44" s="23"/>
      <c r="F44" s="22"/>
      <c r="G44" s="23"/>
      <c r="H44" s="22"/>
      <c r="I44" s="23"/>
    </row>
    <row r="45" spans="2:9" ht="24.75" customHeight="1">
      <c r="B45" s="223" t="s">
        <v>150</v>
      </c>
      <c r="C45" s="21"/>
      <c r="D45" s="22"/>
      <c r="E45" s="23"/>
      <c r="F45" s="22"/>
      <c r="G45" s="23"/>
      <c r="H45" s="22"/>
      <c r="I45" s="23"/>
    </row>
    <row r="46" spans="2:9" ht="24.75" customHeight="1">
      <c r="B46" s="223" t="s">
        <v>151</v>
      </c>
      <c r="C46" s="21"/>
      <c r="D46" s="22"/>
      <c r="E46" s="23"/>
      <c r="F46" s="22"/>
      <c r="G46" s="23"/>
      <c r="H46" s="22"/>
      <c r="I46" s="23"/>
    </row>
    <row r="47" spans="2:9" ht="24.75" customHeight="1">
      <c r="B47" s="223" t="s">
        <v>152</v>
      </c>
      <c r="C47" s="21"/>
      <c r="D47" s="22"/>
      <c r="E47" s="23"/>
      <c r="F47" s="22"/>
      <c r="G47" s="23"/>
      <c r="H47" s="22"/>
      <c r="I47" s="23"/>
    </row>
    <row r="48" spans="2:9" ht="24.75" customHeight="1">
      <c r="B48" s="223" t="s">
        <v>153</v>
      </c>
      <c r="C48" s="21"/>
      <c r="D48" s="22"/>
      <c r="E48" s="23"/>
      <c r="F48" s="22"/>
      <c r="G48" s="23"/>
      <c r="H48" s="22"/>
      <c r="I48" s="23"/>
    </row>
    <row r="49" spans="2:9" ht="24.75" customHeight="1">
      <c r="B49" s="223" t="s">
        <v>154</v>
      </c>
      <c r="C49" s="21"/>
      <c r="D49" s="22"/>
      <c r="E49" s="23"/>
      <c r="F49" s="22"/>
      <c r="G49" s="23"/>
      <c r="H49" s="22"/>
      <c r="I49" s="23"/>
    </row>
    <row r="50" spans="2:9" ht="24.75" customHeight="1">
      <c r="B50" s="223" t="s">
        <v>155</v>
      </c>
      <c r="C50" s="21"/>
      <c r="D50" s="22"/>
      <c r="E50" s="23"/>
      <c r="F50" s="22"/>
      <c r="G50" s="23"/>
      <c r="H50" s="22"/>
      <c r="I50" s="23"/>
    </row>
    <row r="51" spans="2:9" ht="24.75" customHeight="1">
      <c r="B51" s="223" t="s">
        <v>156</v>
      </c>
      <c r="C51" s="21"/>
      <c r="D51" s="22"/>
      <c r="E51" s="23"/>
      <c r="F51" s="22"/>
      <c r="G51" s="23"/>
      <c r="H51" s="22"/>
      <c r="I51" s="23"/>
    </row>
    <row r="52" spans="2:9" ht="24.75" customHeight="1">
      <c r="B52" s="223" t="s">
        <v>157</v>
      </c>
      <c r="C52" s="21"/>
      <c r="D52" s="22"/>
      <c r="E52" s="23"/>
      <c r="F52" s="22"/>
      <c r="G52" s="23"/>
      <c r="H52" s="22"/>
      <c r="I52" s="23"/>
    </row>
    <row r="53" spans="2:9" ht="24.75" customHeight="1">
      <c r="B53" s="223" t="s">
        <v>158</v>
      </c>
      <c r="C53" s="21"/>
      <c r="D53" s="22"/>
      <c r="E53" s="23"/>
      <c r="F53" s="22"/>
      <c r="G53" s="23"/>
      <c r="H53" s="22"/>
      <c r="I53" s="23"/>
    </row>
    <row r="54" spans="2:9" ht="24.75" customHeight="1">
      <c r="B54" s="223" t="s">
        <v>159</v>
      </c>
      <c r="C54" s="21"/>
      <c r="D54" s="22"/>
      <c r="E54" s="23"/>
      <c r="F54" s="22"/>
      <c r="G54" s="23"/>
      <c r="H54" s="22"/>
      <c r="I54" s="23"/>
    </row>
    <row r="55" spans="2:9" ht="24.75" customHeight="1">
      <c r="B55" s="223" t="s">
        <v>160</v>
      </c>
      <c r="C55" s="21"/>
      <c r="D55" s="22"/>
      <c r="E55" s="23"/>
      <c r="F55" s="22"/>
      <c r="G55" s="23"/>
      <c r="H55" s="22"/>
      <c r="I55" s="23"/>
    </row>
    <row r="56" spans="2:9" ht="24.75" customHeight="1">
      <c r="B56" s="223" t="s">
        <v>161</v>
      </c>
      <c r="C56" s="21"/>
      <c r="D56" s="22"/>
      <c r="E56" s="23"/>
      <c r="F56" s="22"/>
      <c r="G56" s="23"/>
      <c r="H56" s="22"/>
      <c r="I56" s="23"/>
    </row>
    <row r="57" spans="2:9" ht="24.75" customHeight="1">
      <c r="B57" s="223" t="s">
        <v>162</v>
      </c>
      <c r="C57" s="21"/>
      <c r="D57" s="22"/>
      <c r="E57" s="23"/>
      <c r="F57" s="22"/>
      <c r="G57" s="23"/>
      <c r="H57" s="22"/>
      <c r="I57" s="23"/>
    </row>
    <row r="58" spans="2:9" ht="24.75" customHeight="1">
      <c r="B58" s="223" t="s">
        <v>163</v>
      </c>
      <c r="C58" s="21"/>
      <c r="D58" s="22"/>
      <c r="E58" s="23"/>
      <c r="F58" s="22"/>
      <c r="G58" s="23"/>
      <c r="H58" s="22"/>
      <c r="I58" s="23"/>
    </row>
    <row r="59" spans="2:9" ht="24.75" customHeight="1" thickBot="1">
      <c r="B59" s="223" t="s">
        <v>164</v>
      </c>
      <c r="C59" s="24"/>
      <c r="D59" s="25"/>
      <c r="E59" s="26"/>
      <c r="F59" s="25"/>
      <c r="G59" s="26"/>
      <c r="H59" s="25"/>
      <c r="I59" s="26"/>
    </row>
    <row r="60" spans="2:9" ht="40.5" customHeight="1" thickBot="1">
      <c r="B60" s="371" t="s">
        <v>165</v>
      </c>
      <c r="C60" s="385"/>
      <c r="D60" s="92">
        <f aca="true" t="shared" si="0" ref="D60:I60">SUM(D8:D59)</f>
        <v>0</v>
      </c>
      <c r="E60" s="93">
        <f t="shared" si="0"/>
        <v>0</v>
      </c>
      <c r="F60" s="92">
        <f t="shared" si="0"/>
        <v>0</v>
      </c>
      <c r="G60" s="93">
        <f t="shared" si="0"/>
        <v>0</v>
      </c>
      <c r="H60" s="92">
        <f t="shared" si="0"/>
        <v>0</v>
      </c>
      <c r="I60" s="93">
        <f t="shared" si="0"/>
        <v>0</v>
      </c>
    </row>
    <row r="61" spans="2:9" ht="18.75" customHeight="1" thickBot="1">
      <c r="B61" s="81"/>
      <c r="C61" s="82"/>
      <c r="D61" s="83"/>
      <c r="E61" s="84"/>
      <c r="F61" s="85"/>
      <c r="G61" s="85"/>
      <c r="H61" s="85"/>
      <c r="I61" s="84"/>
    </row>
    <row r="62" spans="2:8" ht="25.5" customHeight="1" thickBot="1">
      <c r="B62" s="81"/>
      <c r="C62" s="82"/>
      <c r="D62" s="83"/>
      <c r="E62" s="388" t="s">
        <v>175</v>
      </c>
      <c r="F62" s="389"/>
      <c r="G62" s="94">
        <f>D60+F60+H60</f>
        <v>0</v>
      </c>
      <c r="H62" s="226" t="s">
        <v>171</v>
      </c>
    </row>
    <row r="63" spans="2:8" ht="25.5" customHeight="1" thickBot="1">
      <c r="B63" s="86"/>
      <c r="E63" s="390"/>
      <c r="F63" s="391"/>
      <c r="G63" s="94">
        <f>G62*'1. Käitis'!C17</f>
        <v>0</v>
      </c>
      <c r="H63" s="227" t="s">
        <v>172</v>
      </c>
    </row>
    <row r="64" spans="2:8" s="59" customFormat="1" ht="16.5" customHeight="1" thickBot="1">
      <c r="B64" s="87"/>
      <c r="F64" s="88"/>
      <c r="G64" s="89"/>
      <c r="H64" s="90"/>
    </row>
    <row r="65" spans="2:8" ht="45" customHeight="1" thickBot="1">
      <c r="B65" s="86"/>
      <c r="E65" s="371" t="s">
        <v>174</v>
      </c>
      <c r="F65" s="372"/>
      <c r="G65" s="95">
        <f>IF((E60+G60+I60=0),"",E60+G60+I60)</f>
      </c>
      <c r="H65" s="228" t="s">
        <v>173</v>
      </c>
    </row>
    <row r="66" spans="2:9" ht="18.75" customHeight="1">
      <c r="B66" s="86"/>
      <c r="F66" s="91"/>
      <c r="G66" s="91"/>
      <c r="H66" s="91"/>
      <c r="I66" s="83"/>
    </row>
    <row r="67" spans="3:9" ht="31.5" customHeight="1">
      <c r="C67" s="308" t="s">
        <v>169</v>
      </c>
      <c r="D67" s="378"/>
      <c r="E67" s="378"/>
      <c r="F67" s="378"/>
      <c r="G67" s="378"/>
      <c r="H67" s="378"/>
      <c r="I67" s="379"/>
    </row>
    <row r="68" spans="2:9" ht="39.75" customHeight="1">
      <c r="B68" s="60" t="s">
        <v>85</v>
      </c>
      <c r="C68" s="373" t="s">
        <v>170</v>
      </c>
      <c r="D68" s="374"/>
      <c r="E68" s="374"/>
      <c r="F68" s="374"/>
      <c r="G68" s="374"/>
      <c r="H68" s="374"/>
      <c r="I68" s="375"/>
    </row>
    <row r="69" ht="15">
      <c r="B69" s="86"/>
    </row>
    <row r="70" ht="15">
      <c r="B70" s="86"/>
    </row>
    <row r="71" ht="15">
      <c r="B71" s="86"/>
    </row>
    <row r="72" ht="15">
      <c r="B72" s="86"/>
    </row>
    <row r="73" ht="15">
      <c r="B73" s="86"/>
    </row>
    <row r="74" ht="15">
      <c r="B74" s="86"/>
    </row>
    <row r="75" ht="15">
      <c r="B75" s="86"/>
    </row>
    <row r="76" ht="15">
      <c r="B76" s="86"/>
    </row>
    <row r="77" ht="15">
      <c r="B77" s="86"/>
    </row>
    <row r="78" ht="15">
      <c r="B78" s="86"/>
    </row>
    <row r="79" ht="15">
      <c r="B79" s="86"/>
    </row>
    <row r="80" ht="15">
      <c r="B80" s="86"/>
    </row>
    <row r="81" ht="15">
      <c r="B81" s="86"/>
    </row>
    <row r="82" ht="15">
      <c r="B82" s="86"/>
    </row>
    <row r="83" ht="15">
      <c r="B83" s="86"/>
    </row>
    <row r="84" ht="15">
      <c r="B84" s="86"/>
    </row>
    <row r="85" ht="15">
      <c r="B85" s="86"/>
    </row>
    <row r="86" ht="15">
      <c r="B86" s="86"/>
    </row>
    <row r="87" ht="15">
      <c r="B87" s="86"/>
    </row>
    <row r="88" ht="15">
      <c r="B88" s="86"/>
    </row>
    <row r="89" ht="15">
      <c r="B89" s="86"/>
    </row>
    <row r="90" ht="15">
      <c r="B90" s="86"/>
    </row>
    <row r="91" ht="15">
      <c r="B91" s="86"/>
    </row>
    <row r="92" ht="15">
      <c r="B92" s="86"/>
    </row>
    <row r="93" ht="15">
      <c r="B93" s="86"/>
    </row>
    <row r="94" ht="15">
      <c r="B94" s="86"/>
    </row>
    <row r="95" ht="15">
      <c r="B95" s="86"/>
    </row>
    <row r="96" ht="15">
      <c r="B96" s="86"/>
    </row>
    <row r="97" ht="15">
      <c r="B97" s="86"/>
    </row>
    <row r="98" ht="15">
      <c r="B98" s="86"/>
    </row>
    <row r="99" ht="15">
      <c r="B99" s="86"/>
    </row>
    <row r="100" ht="15">
      <c r="B100" s="86"/>
    </row>
    <row r="101" ht="15">
      <c r="B101" s="86"/>
    </row>
    <row r="102" ht="15">
      <c r="B102" s="86"/>
    </row>
    <row r="103" ht="15">
      <c r="B103" s="86"/>
    </row>
    <row r="104" ht="15">
      <c r="B104" s="86"/>
    </row>
    <row r="105" ht="15">
      <c r="B105" s="86"/>
    </row>
    <row r="106" ht="15">
      <c r="B106" s="86"/>
    </row>
    <row r="107" ht="15">
      <c r="B107" s="86"/>
    </row>
    <row r="108" ht="15">
      <c r="B108" s="86"/>
    </row>
    <row r="109" ht="15">
      <c r="B109" s="86"/>
    </row>
    <row r="110" ht="15">
      <c r="B110" s="86"/>
    </row>
    <row r="111" ht="15">
      <c r="B111" s="86"/>
    </row>
    <row r="112" ht="15">
      <c r="B112" s="86"/>
    </row>
    <row r="113" ht="15">
      <c r="B113" s="86"/>
    </row>
    <row r="114" ht="15">
      <c r="B114" s="86"/>
    </row>
    <row r="115" ht="15">
      <c r="B115" s="86"/>
    </row>
    <row r="116" ht="15">
      <c r="B116" s="86"/>
    </row>
    <row r="117" ht="15">
      <c r="B117" s="86"/>
    </row>
    <row r="118" ht="15">
      <c r="B118" s="86"/>
    </row>
    <row r="119" ht="15">
      <c r="B119" s="86"/>
    </row>
    <row r="120" ht="15">
      <c r="B120" s="86"/>
    </row>
    <row r="121" ht="15">
      <c r="B121" s="86"/>
    </row>
    <row r="122" ht="15">
      <c r="B122" s="86"/>
    </row>
    <row r="123" ht="15">
      <c r="B123" s="86"/>
    </row>
    <row r="124" ht="15">
      <c r="B124" s="86"/>
    </row>
    <row r="125" ht="15">
      <c r="B125" s="86"/>
    </row>
    <row r="126" ht="15">
      <c r="B126" s="86"/>
    </row>
    <row r="127" ht="15">
      <c r="B127" s="86"/>
    </row>
    <row r="128" ht="15">
      <c r="B128" s="86"/>
    </row>
    <row r="129" ht="15">
      <c r="B129" s="86"/>
    </row>
    <row r="130" ht="15">
      <c r="B130" s="86"/>
    </row>
    <row r="131" ht="15">
      <c r="B131" s="86"/>
    </row>
    <row r="132" ht="15">
      <c r="B132" s="86"/>
    </row>
    <row r="133" ht="15">
      <c r="B133" s="86"/>
    </row>
    <row r="134" ht="15">
      <c r="B134" s="86"/>
    </row>
    <row r="135" ht="15">
      <c r="B135" s="86"/>
    </row>
    <row r="136" ht="15">
      <c r="B136" s="86"/>
    </row>
    <row r="137" ht="15">
      <c r="B137" s="86"/>
    </row>
    <row r="138" ht="15">
      <c r="B138" s="86"/>
    </row>
    <row r="139" ht="15">
      <c r="B139" s="86"/>
    </row>
    <row r="140" ht="15">
      <c r="B140" s="86"/>
    </row>
    <row r="141" ht="15">
      <c r="B141" s="86"/>
    </row>
    <row r="142" ht="15">
      <c r="B142" s="86"/>
    </row>
    <row r="143" ht="15">
      <c r="B143" s="86"/>
    </row>
    <row r="144" ht="15">
      <c r="B144" s="86"/>
    </row>
    <row r="145" ht="15">
      <c r="B145" s="86"/>
    </row>
    <row r="146" ht="15">
      <c r="B146" s="86"/>
    </row>
    <row r="147" ht="15">
      <c r="B147" s="86"/>
    </row>
    <row r="148" ht="15">
      <c r="B148" s="86"/>
    </row>
    <row r="149" ht="15">
      <c r="B149" s="86"/>
    </row>
    <row r="150" ht="15">
      <c r="B150" s="86"/>
    </row>
    <row r="151" ht="15">
      <c r="B151" s="86"/>
    </row>
    <row r="152" ht="15">
      <c r="B152" s="86"/>
    </row>
    <row r="153" ht="15">
      <c r="B153" s="86"/>
    </row>
    <row r="154" ht="15">
      <c r="B154" s="86"/>
    </row>
    <row r="155" ht="15">
      <c r="B155" s="86"/>
    </row>
    <row r="156" ht="15">
      <c r="B156" s="86"/>
    </row>
    <row r="157" ht="15">
      <c r="B157" s="86"/>
    </row>
    <row r="158" ht="15">
      <c r="B158" s="86"/>
    </row>
    <row r="159" ht="15">
      <c r="B159" s="86"/>
    </row>
    <row r="160" ht="15">
      <c r="B160" s="86"/>
    </row>
    <row r="161" ht="15">
      <c r="B161" s="86"/>
    </row>
    <row r="162" ht="15">
      <c r="B162" s="86"/>
    </row>
    <row r="163" ht="15">
      <c r="B163" s="86"/>
    </row>
    <row r="164" ht="15">
      <c r="B164" s="86"/>
    </row>
    <row r="165" ht="15">
      <c r="B165" s="86"/>
    </row>
    <row r="166" ht="15">
      <c r="B166" s="86"/>
    </row>
    <row r="167" ht="15">
      <c r="B167" s="86"/>
    </row>
    <row r="168" ht="15">
      <c r="B168" s="86"/>
    </row>
    <row r="169" ht="15">
      <c r="B169" s="86"/>
    </row>
    <row r="170" ht="15">
      <c r="B170" s="86"/>
    </row>
    <row r="171" ht="15">
      <c r="B171" s="86"/>
    </row>
    <row r="172" ht="15">
      <c r="B172" s="86"/>
    </row>
    <row r="173" ht="15">
      <c r="B173" s="86"/>
    </row>
    <row r="174" ht="15">
      <c r="B174" s="86"/>
    </row>
    <row r="175" ht="15">
      <c r="B175" s="86"/>
    </row>
    <row r="176" ht="15">
      <c r="B176" s="86"/>
    </row>
    <row r="177" ht="15">
      <c r="B177" s="86"/>
    </row>
    <row r="178" ht="15">
      <c r="B178" s="86"/>
    </row>
    <row r="179" ht="15">
      <c r="B179" s="86"/>
    </row>
    <row r="180" ht="15">
      <c r="B180" s="86"/>
    </row>
    <row r="181" ht="15">
      <c r="B181" s="86"/>
    </row>
    <row r="182" ht="15">
      <c r="B182" s="86"/>
    </row>
    <row r="183" ht="15">
      <c r="B183" s="86"/>
    </row>
    <row r="184" ht="15">
      <c r="B184" s="86"/>
    </row>
    <row r="185" ht="15">
      <c r="B185" s="86"/>
    </row>
    <row r="186" ht="15">
      <c r="B186" s="86"/>
    </row>
    <row r="187" ht="15">
      <c r="B187" s="86"/>
    </row>
    <row r="188" ht="15">
      <c r="B188" s="86"/>
    </row>
    <row r="189" ht="15">
      <c r="B189" s="86"/>
    </row>
    <row r="190" ht="15">
      <c r="B190" s="86"/>
    </row>
    <row r="191" ht="15">
      <c r="B191" s="86"/>
    </row>
    <row r="192" ht="15">
      <c r="B192" s="86"/>
    </row>
    <row r="193" ht="15">
      <c r="B193" s="86"/>
    </row>
    <row r="194" ht="15">
      <c r="B194" s="86"/>
    </row>
    <row r="195" ht="15">
      <c r="B195" s="86"/>
    </row>
    <row r="196" ht="15">
      <c r="B196" s="86"/>
    </row>
    <row r="197" ht="15">
      <c r="B197" s="86"/>
    </row>
    <row r="198" ht="15">
      <c r="B198" s="86"/>
    </row>
    <row r="199" ht="15">
      <c r="B199" s="86"/>
    </row>
    <row r="200" ht="15">
      <c r="B200" s="86"/>
    </row>
    <row r="201" ht="15">
      <c r="B201" s="86"/>
    </row>
    <row r="202" ht="15">
      <c r="B202" s="86"/>
    </row>
    <row r="203" ht="15">
      <c r="B203" s="86"/>
    </row>
    <row r="204" ht="15">
      <c r="B204" s="86"/>
    </row>
    <row r="205" ht="15">
      <c r="B205" s="86"/>
    </row>
    <row r="206" ht="15">
      <c r="B206" s="86"/>
    </row>
    <row r="207" ht="15">
      <c r="B207" s="86"/>
    </row>
    <row r="208" ht="15">
      <c r="B208" s="86"/>
    </row>
    <row r="209" ht="15">
      <c r="B209" s="86"/>
    </row>
    <row r="210" ht="15">
      <c r="B210" s="86"/>
    </row>
    <row r="211" ht="15">
      <c r="B211" s="86"/>
    </row>
    <row r="212" ht="15">
      <c r="B212" s="86"/>
    </row>
    <row r="213" ht="15">
      <c r="B213" s="86"/>
    </row>
    <row r="214" ht="15">
      <c r="B214" s="86"/>
    </row>
    <row r="215" ht="15">
      <c r="B215" s="86"/>
    </row>
    <row r="216" ht="15">
      <c r="B216" s="86"/>
    </row>
    <row r="217" ht="15">
      <c r="B217" s="86"/>
    </row>
    <row r="218" ht="15">
      <c r="B218" s="86"/>
    </row>
    <row r="219" ht="15">
      <c r="B219" s="86"/>
    </row>
    <row r="220" ht="15">
      <c r="B220" s="86"/>
    </row>
    <row r="221" ht="15">
      <c r="B221" s="86"/>
    </row>
    <row r="222" ht="15">
      <c r="B222" s="86"/>
    </row>
    <row r="223" ht="15">
      <c r="B223" s="86"/>
    </row>
    <row r="224" ht="15">
      <c r="B224" s="86"/>
    </row>
    <row r="225" ht="15">
      <c r="B225" s="86"/>
    </row>
    <row r="226" ht="15">
      <c r="B226" s="86"/>
    </row>
    <row r="227" ht="15">
      <c r="B227" s="86"/>
    </row>
    <row r="228" ht="15">
      <c r="B228" s="86"/>
    </row>
    <row r="229" ht="15">
      <c r="B229" s="86"/>
    </row>
    <row r="230" ht="15">
      <c r="B230" s="86"/>
    </row>
    <row r="231" ht="15">
      <c r="B231" s="86"/>
    </row>
    <row r="232" ht="15">
      <c r="B232" s="86"/>
    </row>
    <row r="233" ht="15">
      <c r="B233" s="86"/>
    </row>
    <row r="234" ht="15">
      <c r="B234" s="86"/>
    </row>
    <row r="235" ht="15">
      <c r="B235" s="86"/>
    </row>
    <row r="236" ht="15">
      <c r="B236" s="86"/>
    </row>
    <row r="237" ht="15">
      <c r="B237" s="86"/>
    </row>
    <row r="238" ht="15">
      <c r="B238" s="86"/>
    </row>
    <row r="239" ht="15">
      <c r="B239" s="86"/>
    </row>
    <row r="240" ht="15">
      <c r="B240" s="86"/>
    </row>
    <row r="241" ht="15">
      <c r="B241" s="86"/>
    </row>
    <row r="242" ht="15">
      <c r="B242" s="86"/>
    </row>
    <row r="243" ht="15">
      <c r="B243" s="86"/>
    </row>
    <row r="244" ht="15">
      <c r="B244" s="86"/>
    </row>
    <row r="245" ht="15">
      <c r="B245" s="86"/>
    </row>
    <row r="246" ht="15">
      <c r="B246" s="86"/>
    </row>
    <row r="247" ht="15">
      <c r="B247" s="86"/>
    </row>
    <row r="248" ht="15">
      <c r="B248" s="86"/>
    </row>
    <row r="249" ht="15">
      <c r="B249" s="86"/>
    </row>
    <row r="250" ht="15">
      <c r="B250" s="86"/>
    </row>
    <row r="251" ht="15">
      <c r="B251" s="86"/>
    </row>
    <row r="252" ht="15">
      <c r="B252" s="86"/>
    </row>
    <row r="253" ht="15">
      <c r="B253" s="86"/>
    </row>
    <row r="254" ht="15">
      <c r="B254" s="86"/>
    </row>
    <row r="255" ht="15">
      <c r="B255" s="86"/>
    </row>
    <row r="256" ht="15">
      <c r="B256" s="86"/>
    </row>
    <row r="257" ht="15">
      <c r="B257" s="86"/>
    </row>
    <row r="258" ht="15">
      <c r="B258" s="86"/>
    </row>
    <row r="259" ht="15">
      <c r="B259" s="86"/>
    </row>
    <row r="260" ht="15">
      <c r="B260" s="86"/>
    </row>
    <row r="261" ht="15">
      <c r="B261" s="86"/>
    </row>
    <row r="262" ht="15">
      <c r="B262" s="86"/>
    </row>
    <row r="263" ht="15">
      <c r="B263" s="86"/>
    </row>
    <row r="264" ht="15">
      <c r="B264" s="86"/>
    </row>
    <row r="265" ht="15">
      <c r="B265" s="86"/>
    </row>
    <row r="266" ht="15">
      <c r="B266" s="86"/>
    </row>
    <row r="267" ht="15">
      <c r="B267" s="86"/>
    </row>
    <row r="268" ht="15">
      <c r="B268" s="86"/>
    </row>
    <row r="269" ht="15">
      <c r="B269" s="86"/>
    </row>
    <row r="270" ht="15">
      <c r="B270" s="86"/>
    </row>
    <row r="271" ht="15">
      <c r="B271" s="86"/>
    </row>
    <row r="272" ht="15">
      <c r="B272" s="86"/>
    </row>
    <row r="273" ht="15">
      <c r="B273" s="86"/>
    </row>
    <row r="274" ht="15">
      <c r="B274" s="86"/>
    </row>
    <row r="275" ht="15">
      <c r="B275" s="86"/>
    </row>
    <row r="276" ht="15">
      <c r="B276" s="86"/>
    </row>
    <row r="277" ht="15">
      <c r="B277" s="86"/>
    </row>
    <row r="278" ht="15">
      <c r="B278" s="86"/>
    </row>
    <row r="279" ht="15">
      <c r="B279" s="86"/>
    </row>
    <row r="280" ht="15">
      <c r="B280" s="86"/>
    </row>
    <row r="281" ht="15">
      <c r="B281" s="86"/>
    </row>
    <row r="282" ht="15">
      <c r="B282" s="86"/>
    </row>
    <row r="283" ht="15">
      <c r="B283" s="86"/>
    </row>
    <row r="284" ht="15">
      <c r="B284" s="86"/>
    </row>
    <row r="285" ht="15">
      <c r="B285" s="86"/>
    </row>
    <row r="286" ht="15">
      <c r="B286" s="86"/>
    </row>
    <row r="287" ht="15">
      <c r="B287" s="86"/>
    </row>
    <row r="288" ht="15">
      <c r="B288" s="86"/>
    </row>
    <row r="289" ht="15">
      <c r="B289" s="86"/>
    </row>
    <row r="290" ht="15">
      <c r="B290" s="86"/>
    </row>
    <row r="291" ht="15">
      <c r="B291" s="86"/>
    </row>
    <row r="292" ht="15">
      <c r="B292" s="86"/>
    </row>
    <row r="293" ht="15">
      <c r="B293" s="86"/>
    </row>
    <row r="294" ht="15">
      <c r="B294" s="86"/>
    </row>
    <row r="295" ht="15">
      <c r="B295" s="86"/>
    </row>
    <row r="296" ht="15">
      <c r="B296" s="86"/>
    </row>
    <row r="297" ht="15">
      <c r="B297" s="86"/>
    </row>
    <row r="298" ht="15">
      <c r="B298" s="86"/>
    </row>
    <row r="299" ht="15">
      <c r="B299" s="86"/>
    </row>
    <row r="300" ht="15">
      <c r="B300" s="86"/>
    </row>
    <row r="301" ht="15">
      <c r="B301" s="86"/>
    </row>
    <row r="302" ht="15">
      <c r="B302" s="86"/>
    </row>
    <row r="303" ht="15">
      <c r="B303" s="86"/>
    </row>
    <row r="304" ht="15">
      <c r="B304" s="86"/>
    </row>
    <row r="305" ht="15">
      <c r="B305" s="86"/>
    </row>
    <row r="306" ht="15">
      <c r="B306" s="86"/>
    </row>
    <row r="307" ht="15">
      <c r="B307" s="86"/>
    </row>
    <row r="308" ht="15">
      <c r="B308" s="86"/>
    </row>
    <row r="309" ht="15">
      <c r="B309" s="86"/>
    </row>
    <row r="310" ht="15">
      <c r="B310" s="86"/>
    </row>
    <row r="311" ht="15">
      <c r="B311" s="86"/>
    </row>
    <row r="312" ht="15">
      <c r="B312" s="86"/>
    </row>
    <row r="313" ht="15">
      <c r="B313" s="86"/>
    </row>
    <row r="314" ht="15">
      <c r="B314" s="86"/>
    </row>
    <row r="315" ht="15">
      <c r="B315" s="86"/>
    </row>
    <row r="316" ht="15">
      <c r="B316" s="86"/>
    </row>
    <row r="317" ht="15">
      <c r="B317" s="86"/>
    </row>
    <row r="318" ht="15">
      <c r="B318" s="86"/>
    </row>
    <row r="319" ht="15">
      <c r="B319" s="86"/>
    </row>
    <row r="320" ht="15">
      <c r="B320" s="86"/>
    </row>
    <row r="321" ht="15">
      <c r="B321" s="86"/>
    </row>
    <row r="322" ht="15">
      <c r="B322" s="86"/>
    </row>
    <row r="323" ht="15">
      <c r="B323" s="86"/>
    </row>
    <row r="324" ht="15">
      <c r="B324" s="86"/>
    </row>
    <row r="325" ht="15">
      <c r="B325" s="86"/>
    </row>
    <row r="326" ht="15">
      <c r="B326" s="86"/>
    </row>
    <row r="327" ht="15">
      <c r="B327" s="86"/>
    </row>
    <row r="328" ht="15">
      <c r="B328" s="86"/>
    </row>
    <row r="329" ht="15">
      <c r="B329" s="86"/>
    </row>
    <row r="330" ht="15">
      <c r="B330" s="86"/>
    </row>
    <row r="331" ht="15">
      <c r="B331" s="86"/>
    </row>
    <row r="332" ht="15">
      <c r="B332" s="86"/>
    </row>
    <row r="333" ht="15">
      <c r="B333" s="86"/>
    </row>
    <row r="334" ht="15">
      <c r="B334" s="86"/>
    </row>
    <row r="335" ht="15">
      <c r="B335" s="86"/>
    </row>
    <row r="336" ht="15">
      <c r="B336" s="86"/>
    </row>
    <row r="337" ht="15">
      <c r="B337" s="86"/>
    </row>
    <row r="338" ht="15">
      <c r="B338" s="86"/>
    </row>
    <row r="339" ht="15">
      <c r="B339" s="86"/>
    </row>
    <row r="340" ht="15">
      <c r="B340" s="86"/>
    </row>
    <row r="341" ht="15">
      <c r="B341" s="86"/>
    </row>
    <row r="342" ht="15">
      <c r="B342" s="86"/>
    </row>
    <row r="343" ht="15">
      <c r="B343" s="86"/>
    </row>
    <row r="344" ht="15">
      <c r="B344" s="86"/>
    </row>
    <row r="345" ht="15">
      <c r="B345" s="86"/>
    </row>
    <row r="346" ht="15">
      <c r="B346" s="86"/>
    </row>
    <row r="347" ht="15">
      <c r="B347" s="86"/>
    </row>
    <row r="348" ht="15">
      <c r="B348" s="86"/>
    </row>
    <row r="349" ht="15">
      <c r="B349" s="86"/>
    </row>
    <row r="350" ht="15">
      <c r="B350" s="86"/>
    </row>
    <row r="351" ht="15">
      <c r="B351" s="86"/>
    </row>
    <row r="352" ht="15">
      <c r="B352" s="86"/>
    </row>
    <row r="353" ht="15">
      <c r="B353" s="86"/>
    </row>
    <row r="354" ht="15">
      <c r="B354" s="86"/>
    </row>
    <row r="355" ht="15">
      <c r="B355" s="86"/>
    </row>
    <row r="356" ht="15">
      <c r="B356" s="86"/>
    </row>
    <row r="357" ht="15">
      <c r="B357" s="86"/>
    </row>
    <row r="358" ht="15">
      <c r="B358" s="86"/>
    </row>
    <row r="359" ht="15">
      <c r="B359" s="86"/>
    </row>
    <row r="360" ht="15">
      <c r="B360" s="86"/>
    </row>
    <row r="361" ht="15">
      <c r="B361" s="86"/>
    </row>
    <row r="362" ht="15">
      <c r="B362" s="86"/>
    </row>
    <row r="363" ht="15">
      <c r="B363" s="86"/>
    </row>
    <row r="364" ht="15">
      <c r="B364" s="86"/>
    </row>
    <row r="365" ht="15">
      <c r="B365" s="86"/>
    </row>
    <row r="366" ht="15">
      <c r="B366" s="86"/>
    </row>
    <row r="367" ht="15">
      <c r="B367" s="86"/>
    </row>
    <row r="368" ht="15">
      <c r="B368" s="86"/>
    </row>
    <row r="369" ht="15">
      <c r="B369" s="86"/>
    </row>
    <row r="370" ht="15">
      <c r="B370" s="86"/>
    </row>
    <row r="371" ht="15">
      <c r="B371" s="86"/>
    </row>
    <row r="372" ht="15">
      <c r="B372" s="86"/>
    </row>
    <row r="373" ht="15">
      <c r="B373" s="86"/>
    </row>
    <row r="374" ht="15">
      <c r="B374" s="86"/>
    </row>
    <row r="375" ht="15">
      <c r="B375" s="86"/>
    </row>
    <row r="376" ht="15">
      <c r="B376" s="86"/>
    </row>
    <row r="377" ht="15">
      <c r="B377" s="86"/>
    </row>
    <row r="378" ht="15">
      <c r="B378" s="86"/>
    </row>
    <row r="379" ht="15">
      <c r="B379" s="86"/>
    </row>
    <row r="380" ht="15">
      <c r="B380" s="86"/>
    </row>
    <row r="381" ht="15">
      <c r="B381" s="86"/>
    </row>
    <row r="382" ht="15">
      <c r="B382" s="86"/>
    </row>
    <row r="383" ht="15">
      <c r="B383" s="86"/>
    </row>
    <row r="384" ht="15">
      <c r="B384" s="86"/>
    </row>
    <row r="385" ht="15">
      <c r="B385" s="86"/>
    </row>
    <row r="386" ht="15">
      <c r="B386" s="86"/>
    </row>
    <row r="387" ht="15">
      <c r="B387" s="86"/>
    </row>
    <row r="388" ht="15">
      <c r="B388" s="86"/>
    </row>
    <row r="389" ht="15">
      <c r="B389" s="86"/>
    </row>
    <row r="390" ht="15">
      <c r="B390" s="86"/>
    </row>
    <row r="391" ht="15">
      <c r="B391" s="86"/>
    </row>
    <row r="392" ht="15">
      <c r="B392" s="86"/>
    </row>
    <row r="393" ht="15">
      <c r="B393" s="86"/>
    </row>
    <row r="394" ht="15">
      <c r="B394" s="86"/>
    </row>
    <row r="395" ht="15">
      <c r="B395" s="86"/>
    </row>
    <row r="396" ht="15">
      <c r="B396" s="86"/>
    </row>
    <row r="397" ht="15">
      <c r="B397" s="86"/>
    </row>
    <row r="398" ht="15">
      <c r="B398" s="86"/>
    </row>
    <row r="399" ht="15">
      <c r="B399" s="86"/>
    </row>
    <row r="400" ht="15">
      <c r="B400" s="86"/>
    </row>
    <row r="401" ht="15">
      <c r="B401" s="86"/>
    </row>
    <row r="402" ht="15">
      <c r="B402" s="86"/>
    </row>
    <row r="403" ht="15">
      <c r="B403" s="86"/>
    </row>
    <row r="404" ht="15">
      <c r="B404" s="86"/>
    </row>
    <row r="405" ht="15">
      <c r="B405" s="86"/>
    </row>
    <row r="406" ht="15">
      <c r="B406" s="86"/>
    </row>
    <row r="407" ht="15">
      <c r="B407" s="86"/>
    </row>
    <row r="408" ht="15">
      <c r="B408" s="86"/>
    </row>
    <row r="409" ht="15">
      <c r="B409" s="86"/>
    </row>
    <row r="410" ht="15">
      <c r="B410" s="86"/>
    </row>
    <row r="411" ht="15">
      <c r="B411" s="86"/>
    </row>
    <row r="412" ht="15">
      <c r="B412" s="86"/>
    </row>
    <row r="413" ht="15">
      <c r="B413" s="86"/>
    </row>
    <row r="414" ht="15">
      <c r="B414" s="86"/>
    </row>
    <row r="415" ht="15">
      <c r="B415" s="86"/>
    </row>
    <row r="416" ht="15">
      <c r="B416" s="86"/>
    </row>
    <row r="417" ht="15">
      <c r="B417" s="86"/>
    </row>
    <row r="418" ht="15">
      <c r="B418" s="86"/>
    </row>
    <row r="419" ht="15">
      <c r="B419" s="86"/>
    </row>
    <row r="420" ht="15">
      <c r="B420" s="86"/>
    </row>
    <row r="421" ht="15">
      <c r="B421" s="86"/>
    </row>
    <row r="422" ht="15">
      <c r="B422" s="86"/>
    </row>
    <row r="423" ht="15">
      <c r="B423" s="86"/>
    </row>
    <row r="424" ht="15">
      <c r="B424" s="86"/>
    </row>
    <row r="425" ht="15">
      <c r="B425" s="86"/>
    </row>
    <row r="426" ht="15">
      <c r="B426" s="86"/>
    </row>
    <row r="427" ht="15">
      <c r="B427" s="86"/>
    </row>
    <row r="428" ht="15">
      <c r="B428" s="86"/>
    </row>
    <row r="429" ht="15">
      <c r="B429" s="86"/>
    </row>
    <row r="430" ht="15">
      <c r="B430" s="86"/>
    </row>
    <row r="431" ht="15">
      <c r="B431" s="86"/>
    </row>
    <row r="432" ht="15">
      <c r="B432" s="86"/>
    </row>
    <row r="433" ht="15">
      <c r="B433" s="86"/>
    </row>
    <row r="434" ht="15">
      <c r="B434" s="86"/>
    </row>
    <row r="435" ht="15">
      <c r="B435" s="86"/>
    </row>
    <row r="436" ht="15">
      <c r="B436" s="86"/>
    </row>
    <row r="437" ht="15">
      <c r="B437" s="86"/>
    </row>
    <row r="438" ht="15">
      <c r="B438" s="86"/>
    </row>
    <row r="439" ht="15">
      <c r="B439" s="86"/>
    </row>
    <row r="440" ht="15">
      <c r="B440" s="86"/>
    </row>
    <row r="441" ht="15">
      <c r="B441" s="86"/>
    </row>
    <row r="442" ht="15">
      <c r="B442" s="86"/>
    </row>
    <row r="443" ht="15">
      <c r="B443" s="86"/>
    </row>
    <row r="444" ht="15">
      <c r="B444" s="86"/>
    </row>
    <row r="445" ht="15">
      <c r="B445" s="86"/>
    </row>
    <row r="446" ht="15">
      <c r="B446" s="86"/>
    </row>
    <row r="447" ht="15">
      <c r="B447" s="86"/>
    </row>
    <row r="448" ht="15">
      <c r="B448" s="86"/>
    </row>
    <row r="449" ht="15">
      <c r="B449" s="86"/>
    </row>
    <row r="450" ht="15">
      <c r="B450" s="86"/>
    </row>
    <row r="451" ht="15">
      <c r="B451" s="86"/>
    </row>
    <row r="452" ht="15">
      <c r="B452" s="86"/>
    </row>
    <row r="453" ht="15">
      <c r="B453" s="86"/>
    </row>
    <row r="454" ht="15">
      <c r="B454" s="86"/>
    </row>
    <row r="455" ht="15">
      <c r="B455" s="86"/>
    </row>
    <row r="456" ht="15">
      <c r="B456" s="86"/>
    </row>
    <row r="457" ht="15">
      <c r="B457" s="86"/>
    </row>
    <row r="458" ht="15">
      <c r="B458" s="86"/>
    </row>
    <row r="459" ht="15">
      <c r="B459" s="86"/>
    </row>
    <row r="460" ht="15">
      <c r="B460" s="86"/>
    </row>
    <row r="461" ht="15">
      <c r="B461" s="86"/>
    </row>
    <row r="462" ht="15">
      <c r="B462" s="86"/>
    </row>
    <row r="463" ht="15">
      <c r="B463" s="86"/>
    </row>
    <row r="464" ht="15">
      <c r="B464" s="86"/>
    </row>
    <row r="465" ht="15">
      <c r="B465" s="86"/>
    </row>
    <row r="466" ht="15">
      <c r="B466" s="86"/>
    </row>
    <row r="467" ht="15">
      <c r="B467" s="86"/>
    </row>
    <row r="468" ht="15">
      <c r="B468" s="86"/>
    </row>
    <row r="469" ht="15">
      <c r="B469" s="86"/>
    </row>
    <row r="470" ht="15">
      <c r="B470" s="86"/>
    </row>
    <row r="471" ht="15">
      <c r="B471" s="86"/>
    </row>
    <row r="472" ht="15">
      <c r="B472" s="86"/>
    </row>
    <row r="473" ht="15">
      <c r="B473" s="86"/>
    </row>
    <row r="474" ht="15">
      <c r="B474" s="86"/>
    </row>
    <row r="475" ht="15">
      <c r="B475" s="86"/>
    </row>
    <row r="476" ht="15">
      <c r="B476" s="86"/>
    </row>
    <row r="477" ht="15">
      <c r="B477" s="86"/>
    </row>
    <row r="478" ht="15">
      <c r="B478" s="86"/>
    </row>
    <row r="479" ht="15">
      <c r="B479" s="86"/>
    </row>
    <row r="480" ht="15">
      <c r="B480" s="86"/>
    </row>
    <row r="481" ht="15">
      <c r="B481" s="86"/>
    </row>
    <row r="482" ht="15">
      <c r="B482" s="86"/>
    </row>
    <row r="483" ht="15">
      <c r="B483" s="86"/>
    </row>
    <row r="484" ht="15">
      <c r="B484" s="86"/>
    </row>
    <row r="485" ht="15">
      <c r="B485" s="86"/>
    </row>
    <row r="486" ht="15">
      <c r="B486" s="86"/>
    </row>
    <row r="487" ht="15">
      <c r="B487" s="86"/>
    </row>
    <row r="488" ht="15">
      <c r="B488" s="86"/>
    </row>
    <row r="489" ht="15">
      <c r="B489" s="86"/>
    </row>
    <row r="490" ht="15">
      <c r="B490" s="86"/>
    </row>
    <row r="491" ht="15">
      <c r="B491" s="86"/>
    </row>
    <row r="492" ht="15">
      <c r="B492" s="86"/>
    </row>
    <row r="493" ht="15">
      <c r="B493" s="86"/>
    </row>
    <row r="494" ht="15">
      <c r="B494" s="86"/>
    </row>
    <row r="495" ht="15">
      <c r="B495" s="86"/>
    </row>
    <row r="496" ht="15">
      <c r="B496" s="86"/>
    </row>
    <row r="497" ht="15">
      <c r="B497" s="86"/>
    </row>
    <row r="498" ht="15">
      <c r="B498" s="86"/>
    </row>
    <row r="499" ht="15">
      <c r="B499" s="86"/>
    </row>
    <row r="500" ht="15">
      <c r="B500" s="86"/>
    </row>
    <row r="501" ht="15">
      <c r="B501" s="86"/>
    </row>
    <row r="502" ht="15">
      <c r="B502" s="86"/>
    </row>
    <row r="503" ht="15">
      <c r="B503" s="86"/>
    </row>
    <row r="504" ht="15">
      <c r="B504" s="86"/>
    </row>
    <row r="505" ht="15">
      <c r="B505" s="86"/>
    </row>
    <row r="506" ht="15">
      <c r="B506" s="86"/>
    </row>
    <row r="507" ht="15">
      <c r="B507" s="86"/>
    </row>
    <row r="508" ht="15">
      <c r="B508" s="86"/>
    </row>
    <row r="509" ht="15">
      <c r="B509" s="86"/>
    </row>
    <row r="510" ht="15">
      <c r="B510" s="86"/>
    </row>
    <row r="511" ht="15">
      <c r="B511" s="86"/>
    </row>
    <row r="512" ht="15">
      <c r="B512" s="86"/>
    </row>
    <row r="513" ht="15">
      <c r="B513" s="86"/>
    </row>
    <row r="514" ht="15">
      <c r="B514" s="86"/>
    </row>
    <row r="515" ht="15">
      <c r="B515" s="86"/>
    </row>
    <row r="516" ht="15">
      <c r="B516" s="86"/>
    </row>
    <row r="517" ht="15">
      <c r="B517" s="86"/>
    </row>
    <row r="518" ht="15">
      <c r="B518" s="86"/>
    </row>
    <row r="519" ht="15">
      <c r="B519" s="86"/>
    </row>
    <row r="520" ht="15">
      <c r="B520" s="86"/>
    </row>
    <row r="521" ht="15">
      <c r="B521" s="86"/>
    </row>
    <row r="522" ht="15">
      <c r="B522" s="86"/>
    </row>
    <row r="523" ht="15">
      <c r="B523" s="86"/>
    </row>
    <row r="524" ht="15">
      <c r="B524" s="86"/>
    </row>
    <row r="525" ht="15">
      <c r="B525" s="86"/>
    </row>
    <row r="526" ht="15">
      <c r="B526" s="86"/>
    </row>
    <row r="527" ht="15">
      <c r="B527" s="86"/>
    </row>
    <row r="528" ht="15">
      <c r="B528" s="86"/>
    </row>
    <row r="529" ht="15">
      <c r="B529" s="86"/>
    </row>
    <row r="530" ht="15">
      <c r="B530" s="86"/>
    </row>
    <row r="531" ht="15">
      <c r="B531" s="86"/>
    </row>
    <row r="532" ht="15">
      <c r="B532" s="86"/>
    </row>
    <row r="533" ht="15">
      <c r="B533" s="86"/>
    </row>
    <row r="534" ht="15">
      <c r="B534" s="86"/>
    </row>
    <row r="535" ht="15">
      <c r="B535" s="86"/>
    </row>
    <row r="536" ht="15">
      <c r="B536" s="86"/>
    </row>
    <row r="537" ht="15">
      <c r="B537" s="86"/>
    </row>
    <row r="538" ht="15">
      <c r="B538" s="86"/>
    </row>
    <row r="539" ht="15">
      <c r="B539" s="86"/>
    </row>
    <row r="540" ht="15">
      <c r="B540" s="86"/>
    </row>
    <row r="541" ht="15">
      <c r="B541" s="86"/>
    </row>
    <row r="542" ht="15">
      <c r="B542" s="86"/>
    </row>
    <row r="543" ht="15">
      <c r="B543" s="86"/>
    </row>
    <row r="544" ht="15">
      <c r="B544" s="86"/>
    </row>
    <row r="545" ht="15">
      <c r="B545" s="86"/>
    </row>
    <row r="546" ht="15">
      <c r="B546" s="86"/>
    </row>
    <row r="547" ht="15">
      <c r="B547" s="86"/>
    </row>
    <row r="548" ht="15">
      <c r="B548" s="86"/>
    </row>
    <row r="549" ht="15">
      <c r="B549" s="86"/>
    </row>
    <row r="550" ht="15">
      <c r="B550" s="86"/>
    </row>
    <row r="551" ht="15">
      <c r="B551" s="86"/>
    </row>
    <row r="552" ht="15">
      <c r="B552" s="86"/>
    </row>
    <row r="553" ht="15">
      <c r="B553" s="86"/>
    </row>
    <row r="554" ht="15">
      <c r="B554" s="86"/>
    </row>
    <row r="555" ht="15">
      <c r="B555" s="86"/>
    </row>
    <row r="556" ht="15">
      <c r="B556" s="86"/>
    </row>
    <row r="557" ht="15">
      <c r="B557" s="86"/>
    </row>
    <row r="558" ht="15">
      <c r="B558" s="86"/>
    </row>
    <row r="559" ht="15">
      <c r="B559" s="86"/>
    </row>
    <row r="560" ht="15">
      <c r="B560" s="86"/>
    </row>
    <row r="561" ht="15">
      <c r="B561" s="86"/>
    </row>
    <row r="562" ht="15">
      <c r="B562" s="86"/>
    </row>
    <row r="563" ht="15">
      <c r="B563" s="86"/>
    </row>
    <row r="564" ht="15">
      <c r="B564" s="86"/>
    </row>
    <row r="565" ht="15">
      <c r="B565" s="86"/>
    </row>
    <row r="566" ht="15">
      <c r="B566" s="86"/>
    </row>
    <row r="567" ht="15">
      <c r="B567" s="86"/>
    </row>
    <row r="568" ht="15">
      <c r="B568" s="86"/>
    </row>
    <row r="569" ht="15">
      <c r="B569" s="86"/>
    </row>
    <row r="570" ht="15">
      <c r="B570" s="86"/>
    </row>
    <row r="571" ht="15">
      <c r="B571" s="86"/>
    </row>
    <row r="572" ht="15">
      <c r="B572" s="86"/>
    </row>
    <row r="573" ht="15">
      <c r="B573" s="86"/>
    </row>
    <row r="574" ht="15">
      <c r="B574" s="86"/>
    </row>
    <row r="575" ht="15">
      <c r="B575" s="86"/>
    </row>
    <row r="576" ht="15">
      <c r="B576" s="86"/>
    </row>
    <row r="577" ht="15">
      <c r="B577" s="86"/>
    </row>
    <row r="578" ht="15">
      <c r="B578" s="86"/>
    </row>
    <row r="579" ht="15">
      <c r="B579" s="86"/>
    </row>
    <row r="580" ht="15">
      <c r="B580" s="86"/>
    </row>
    <row r="581" ht="15">
      <c r="B581" s="86"/>
    </row>
    <row r="582" ht="15">
      <c r="B582" s="86"/>
    </row>
    <row r="583" ht="15">
      <c r="B583" s="86"/>
    </row>
    <row r="584" ht="15">
      <c r="B584" s="86"/>
    </row>
    <row r="585" ht="15">
      <c r="B585" s="86"/>
    </row>
    <row r="586" ht="15">
      <c r="B586" s="86"/>
    </row>
    <row r="587" ht="15">
      <c r="B587" s="86"/>
    </row>
    <row r="588" ht="15">
      <c r="B588" s="86"/>
    </row>
    <row r="589" ht="15">
      <c r="B589" s="86"/>
    </row>
    <row r="590" ht="15">
      <c r="B590" s="86"/>
    </row>
    <row r="591" ht="15">
      <c r="B591" s="86"/>
    </row>
    <row r="592" ht="15">
      <c r="B592" s="86"/>
    </row>
    <row r="593" ht="15">
      <c r="B593" s="86"/>
    </row>
    <row r="594" ht="15">
      <c r="B594" s="86"/>
    </row>
    <row r="595" ht="15">
      <c r="B595" s="86"/>
    </row>
    <row r="596" ht="15">
      <c r="B596" s="86"/>
    </row>
    <row r="597" ht="15">
      <c r="B597" s="86"/>
    </row>
    <row r="598" ht="15">
      <c r="B598" s="86"/>
    </row>
    <row r="599" ht="15">
      <c r="B599" s="86"/>
    </row>
    <row r="600" ht="15">
      <c r="B600" s="86"/>
    </row>
    <row r="601" ht="15">
      <c r="B601" s="86"/>
    </row>
    <row r="602" ht="15">
      <c r="B602" s="86"/>
    </row>
    <row r="603" ht="15">
      <c r="B603" s="86"/>
    </row>
    <row r="604" ht="15">
      <c r="B604" s="86"/>
    </row>
    <row r="605" ht="15">
      <c r="B605" s="86"/>
    </row>
    <row r="606" ht="15">
      <c r="B606" s="86"/>
    </row>
    <row r="607" ht="15">
      <c r="B607" s="86"/>
    </row>
    <row r="608" ht="15">
      <c r="B608" s="86"/>
    </row>
    <row r="609" ht="15">
      <c r="B609" s="86"/>
    </row>
    <row r="610" ht="15">
      <c r="B610" s="86"/>
    </row>
    <row r="611" ht="15">
      <c r="B611" s="86"/>
    </row>
    <row r="612" ht="15">
      <c r="B612" s="86"/>
    </row>
    <row r="613" ht="15">
      <c r="B613" s="86"/>
    </row>
    <row r="614" ht="15">
      <c r="B614" s="86"/>
    </row>
    <row r="615" ht="15">
      <c r="B615" s="86"/>
    </row>
    <row r="616" ht="15">
      <c r="B616" s="86"/>
    </row>
    <row r="617" ht="15">
      <c r="B617" s="86"/>
    </row>
    <row r="618" ht="15">
      <c r="B618" s="86"/>
    </row>
    <row r="619" ht="15">
      <c r="B619" s="86"/>
    </row>
    <row r="620" ht="15">
      <c r="B620" s="86"/>
    </row>
    <row r="621" ht="15">
      <c r="B621" s="86"/>
    </row>
    <row r="622" ht="15">
      <c r="B622" s="86"/>
    </row>
    <row r="623" ht="15">
      <c r="B623" s="86"/>
    </row>
    <row r="624" ht="15">
      <c r="B624" s="86"/>
    </row>
    <row r="625" ht="15">
      <c r="B625" s="86"/>
    </row>
    <row r="626" ht="15">
      <c r="B626" s="86"/>
    </row>
    <row r="627" ht="15">
      <c r="B627" s="86"/>
    </row>
    <row r="628" ht="15">
      <c r="B628" s="86"/>
    </row>
    <row r="629" ht="15">
      <c r="B629" s="86"/>
    </row>
    <row r="630" ht="15">
      <c r="B630" s="86"/>
    </row>
    <row r="631" ht="15">
      <c r="B631" s="86"/>
    </row>
    <row r="632" ht="15">
      <c r="B632" s="86"/>
    </row>
    <row r="633" ht="15">
      <c r="B633" s="86"/>
    </row>
    <row r="634" ht="15">
      <c r="B634" s="86"/>
    </row>
    <row r="635" ht="15">
      <c r="B635" s="86"/>
    </row>
    <row r="636" ht="15">
      <c r="B636" s="86"/>
    </row>
    <row r="637" ht="15">
      <c r="B637" s="86"/>
    </row>
    <row r="638" ht="15">
      <c r="B638" s="86"/>
    </row>
    <row r="639" ht="15">
      <c r="B639" s="86"/>
    </row>
    <row r="640" ht="15">
      <c r="B640" s="86"/>
    </row>
    <row r="641" ht="15">
      <c r="B641" s="86"/>
    </row>
    <row r="642" ht="15">
      <c r="B642" s="86"/>
    </row>
    <row r="643" ht="15">
      <c r="B643" s="86"/>
    </row>
    <row r="644" ht="15">
      <c r="B644" s="86"/>
    </row>
    <row r="645" ht="15">
      <c r="B645" s="86"/>
    </row>
    <row r="646" ht="15">
      <c r="B646" s="86"/>
    </row>
    <row r="647" ht="15">
      <c r="B647" s="86"/>
    </row>
    <row r="648" ht="15">
      <c r="B648" s="86"/>
    </row>
    <row r="649" ht="15">
      <c r="B649" s="86"/>
    </row>
    <row r="650" ht="15">
      <c r="B650" s="86"/>
    </row>
    <row r="651" ht="15">
      <c r="B651" s="86"/>
    </row>
    <row r="652" ht="15">
      <c r="B652" s="86"/>
    </row>
    <row r="653" ht="15">
      <c r="B653" s="86"/>
    </row>
    <row r="654" ht="15">
      <c r="B654" s="86"/>
    </row>
    <row r="655" ht="15">
      <c r="B655" s="86"/>
    </row>
    <row r="656" ht="15">
      <c r="B656" s="86"/>
    </row>
    <row r="657" ht="15">
      <c r="B657" s="86"/>
    </row>
    <row r="658" ht="15">
      <c r="B658" s="86"/>
    </row>
    <row r="659" ht="15">
      <c r="B659" s="86"/>
    </row>
    <row r="660" ht="15">
      <c r="B660" s="86"/>
    </row>
    <row r="661" ht="15">
      <c r="B661" s="86"/>
    </row>
    <row r="662" ht="15">
      <c r="B662" s="86"/>
    </row>
    <row r="663" ht="15">
      <c r="B663" s="86"/>
    </row>
    <row r="664" ht="15">
      <c r="B664" s="86"/>
    </row>
    <row r="665" ht="15">
      <c r="B665" s="86"/>
    </row>
    <row r="666" ht="15">
      <c r="B666" s="86"/>
    </row>
    <row r="667" ht="15">
      <c r="B667" s="86"/>
    </row>
    <row r="668" ht="15">
      <c r="B668" s="86"/>
    </row>
    <row r="669" ht="15">
      <c r="B669" s="86"/>
    </row>
    <row r="670" ht="15">
      <c r="B670" s="86"/>
    </row>
    <row r="671" ht="15">
      <c r="B671" s="86"/>
    </row>
    <row r="672" ht="15">
      <c r="B672" s="86"/>
    </row>
    <row r="673" ht="15">
      <c r="B673" s="86"/>
    </row>
    <row r="674" ht="15">
      <c r="B674" s="86"/>
    </row>
    <row r="675" ht="15">
      <c r="B675" s="86"/>
    </row>
    <row r="676" ht="15">
      <c r="B676" s="86"/>
    </row>
    <row r="677" ht="15">
      <c r="B677" s="86"/>
    </row>
    <row r="678" ht="15">
      <c r="B678" s="86"/>
    </row>
    <row r="679" ht="15">
      <c r="B679" s="86"/>
    </row>
    <row r="680" ht="15">
      <c r="B680" s="86"/>
    </row>
    <row r="681" ht="15">
      <c r="B681" s="86"/>
    </row>
    <row r="682" ht="15">
      <c r="B682" s="86"/>
    </row>
    <row r="683" ht="15">
      <c r="B683" s="86"/>
    </row>
    <row r="684" ht="15">
      <c r="B684" s="86"/>
    </row>
    <row r="685" ht="15">
      <c r="B685" s="86"/>
    </row>
    <row r="686" ht="15">
      <c r="B686" s="86"/>
    </row>
    <row r="687" ht="15">
      <c r="B687" s="86"/>
    </row>
    <row r="688" ht="15">
      <c r="B688" s="86"/>
    </row>
    <row r="689" ht="15">
      <c r="B689" s="86"/>
    </row>
    <row r="690" ht="15">
      <c r="B690" s="86"/>
    </row>
    <row r="691" ht="15">
      <c r="B691" s="86"/>
    </row>
    <row r="692" ht="15">
      <c r="B692" s="86"/>
    </row>
    <row r="693" ht="15">
      <c r="B693" s="86"/>
    </row>
    <row r="694" ht="15">
      <c r="B694" s="86"/>
    </row>
    <row r="695" ht="15">
      <c r="B695" s="86"/>
    </row>
    <row r="696" ht="15">
      <c r="B696" s="86"/>
    </row>
    <row r="697" ht="15">
      <c r="B697" s="86"/>
    </row>
    <row r="698" ht="15">
      <c r="B698" s="86"/>
    </row>
    <row r="699" ht="15">
      <c r="B699" s="86"/>
    </row>
    <row r="700" ht="15">
      <c r="B700" s="86"/>
    </row>
    <row r="701" ht="15">
      <c r="B701" s="86"/>
    </row>
    <row r="702" ht="15">
      <c r="B702" s="86"/>
    </row>
    <row r="703" ht="15">
      <c r="B703" s="86"/>
    </row>
    <row r="704" ht="15">
      <c r="B704" s="86"/>
    </row>
    <row r="705" ht="15">
      <c r="B705" s="86"/>
    </row>
    <row r="706" ht="15">
      <c r="B706" s="86"/>
    </row>
    <row r="707" ht="15">
      <c r="B707" s="86"/>
    </row>
    <row r="708" ht="15">
      <c r="B708" s="86"/>
    </row>
    <row r="709" ht="15">
      <c r="B709" s="86"/>
    </row>
    <row r="710" ht="15">
      <c r="B710" s="86"/>
    </row>
    <row r="711" ht="15">
      <c r="B711" s="86"/>
    </row>
    <row r="712" ht="15">
      <c r="B712" s="86"/>
    </row>
    <row r="713" ht="15">
      <c r="B713" s="86"/>
    </row>
    <row r="714" ht="15">
      <c r="B714" s="86"/>
    </row>
    <row r="715" ht="15">
      <c r="B715" s="86"/>
    </row>
    <row r="716" ht="15">
      <c r="B716" s="86"/>
    </row>
    <row r="717" ht="15">
      <c r="B717" s="86"/>
    </row>
    <row r="718" ht="15">
      <c r="B718" s="86"/>
    </row>
    <row r="719" ht="15">
      <c r="B719" s="86"/>
    </row>
    <row r="720" ht="15">
      <c r="B720" s="86"/>
    </row>
    <row r="721" ht="15">
      <c r="B721" s="86"/>
    </row>
    <row r="722" ht="15">
      <c r="B722" s="86"/>
    </row>
    <row r="723" ht="15">
      <c r="B723" s="86"/>
    </row>
    <row r="724" ht="15">
      <c r="B724" s="86"/>
    </row>
    <row r="725" ht="15">
      <c r="B725" s="86"/>
    </row>
    <row r="726" ht="15">
      <c r="B726" s="86"/>
    </row>
    <row r="727" ht="15">
      <c r="B727" s="86"/>
    </row>
    <row r="728" ht="15">
      <c r="B728" s="86"/>
    </row>
    <row r="729" ht="15">
      <c r="B729" s="86"/>
    </row>
    <row r="730" ht="15">
      <c r="B730" s="86"/>
    </row>
    <row r="731" ht="15">
      <c r="B731" s="86"/>
    </row>
    <row r="732" ht="15">
      <c r="B732" s="86"/>
    </row>
    <row r="733" ht="15">
      <c r="B733" s="86"/>
    </row>
    <row r="734" ht="15">
      <c r="B734" s="86"/>
    </row>
    <row r="735" ht="15">
      <c r="B735" s="86"/>
    </row>
    <row r="736" ht="15">
      <c r="B736" s="86"/>
    </row>
    <row r="737" ht="15">
      <c r="B737" s="86"/>
    </row>
    <row r="738" ht="15">
      <c r="B738" s="86"/>
    </row>
    <row r="739" ht="15">
      <c r="B739" s="86"/>
    </row>
    <row r="740" ht="15">
      <c r="B740" s="86"/>
    </row>
    <row r="741" ht="15">
      <c r="B741" s="86"/>
    </row>
    <row r="742" ht="15">
      <c r="B742" s="86"/>
    </row>
    <row r="743" ht="15">
      <c r="B743" s="86"/>
    </row>
    <row r="744" ht="15">
      <c r="B744" s="86"/>
    </row>
    <row r="745" ht="15">
      <c r="B745" s="86"/>
    </row>
    <row r="746" ht="15">
      <c r="B746" s="86"/>
    </row>
    <row r="747" ht="15">
      <c r="B747" s="86"/>
    </row>
    <row r="748" ht="15">
      <c r="B748" s="86"/>
    </row>
    <row r="749" ht="15">
      <c r="B749" s="86"/>
    </row>
    <row r="750" ht="15">
      <c r="B750" s="86"/>
    </row>
    <row r="751" ht="15">
      <c r="B751" s="86"/>
    </row>
    <row r="752" ht="15">
      <c r="B752" s="86"/>
    </row>
    <row r="753" ht="15">
      <c r="B753" s="86"/>
    </row>
    <row r="754" ht="15">
      <c r="B754" s="86"/>
    </row>
    <row r="755" ht="15">
      <c r="B755" s="86"/>
    </row>
    <row r="756" ht="15">
      <c r="B756" s="86"/>
    </row>
    <row r="757" ht="15">
      <c r="B757" s="86"/>
    </row>
    <row r="758" ht="15">
      <c r="B758" s="86"/>
    </row>
    <row r="759" ht="15">
      <c r="B759" s="86"/>
    </row>
    <row r="760" ht="15">
      <c r="B760" s="86"/>
    </row>
    <row r="761" ht="15">
      <c r="B761" s="86"/>
    </row>
    <row r="762" ht="15">
      <c r="B762" s="86"/>
    </row>
    <row r="763" ht="15">
      <c r="B763" s="86"/>
    </row>
    <row r="764" ht="15">
      <c r="B764" s="86"/>
    </row>
    <row r="765" ht="15">
      <c r="B765" s="86"/>
    </row>
    <row r="766" ht="15">
      <c r="B766" s="86"/>
    </row>
    <row r="767" ht="15">
      <c r="B767" s="86"/>
    </row>
    <row r="768" ht="15">
      <c r="B768" s="86"/>
    </row>
    <row r="769" ht="15">
      <c r="B769" s="86"/>
    </row>
    <row r="770" ht="15">
      <c r="B770" s="86"/>
    </row>
    <row r="771" ht="15">
      <c r="B771" s="86"/>
    </row>
    <row r="772" ht="15">
      <c r="B772" s="86"/>
    </row>
    <row r="773" ht="15">
      <c r="B773" s="86"/>
    </row>
    <row r="774" ht="15">
      <c r="B774" s="86"/>
    </row>
    <row r="775" ht="15">
      <c r="B775" s="86"/>
    </row>
    <row r="776" ht="15">
      <c r="B776" s="86"/>
    </row>
    <row r="777" ht="15">
      <c r="B777" s="86"/>
    </row>
    <row r="778" ht="15">
      <c r="B778" s="86"/>
    </row>
    <row r="779" ht="15">
      <c r="B779" s="86"/>
    </row>
    <row r="780" ht="15">
      <c r="B780" s="86"/>
    </row>
    <row r="781" ht="15">
      <c r="B781" s="86"/>
    </row>
    <row r="782" ht="15">
      <c r="B782" s="86"/>
    </row>
    <row r="783" ht="15">
      <c r="B783" s="86"/>
    </row>
    <row r="784" ht="15">
      <c r="B784" s="86"/>
    </row>
    <row r="785" ht="15">
      <c r="B785" s="86"/>
    </row>
    <row r="786" ht="15">
      <c r="B786" s="86"/>
    </row>
    <row r="787" ht="15">
      <c r="B787" s="86"/>
    </row>
    <row r="788" ht="15">
      <c r="B788" s="86"/>
    </row>
    <row r="789" ht="15">
      <c r="B789" s="86"/>
    </row>
    <row r="790" ht="15">
      <c r="B790" s="86"/>
    </row>
    <row r="791" ht="15">
      <c r="B791" s="86"/>
    </row>
    <row r="792" ht="15">
      <c r="B792" s="86"/>
    </row>
    <row r="793" ht="15">
      <c r="B793" s="86"/>
    </row>
    <row r="794" ht="15">
      <c r="B794" s="86"/>
    </row>
    <row r="795" ht="15">
      <c r="B795" s="86"/>
    </row>
    <row r="796" ht="15">
      <c r="B796" s="86"/>
    </row>
    <row r="797" ht="15">
      <c r="B797" s="86"/>
    </row>
    <row r="798" ht="15">
      <c r="B798" s="86"/>
    </row>
    <row r="799" ht="15">
      <c r="B799" s="86"/>
    </row>
    <row r="800" ht="15">
      <c r="B800" s="86"/>
    </row>
    <row r="801" ht="15">
      <c r="B801" s="86"/>
    </row>
    <row r="802" ht="15">
      <c r="B802" s="86"/>
    </row>
    <row r="803" ht="15">
      <c r="B803" s="86"/>
    </row>
    <row r="804" ht="15">
      <c r="B804" s="86"/>
    </row>
    <row r="805" ht="15">
      <c r="B805" s="86"/>
    </row>
    <row r="806" ht="15">
      <c r="B806" s="86"/>
    </row>
    <row r="807" ht="15">
      <c r="B807" s="86"/>
    </row>
    <row r="808" ht="15">
      <c r="B808" s="86"/>
    </row>
    <row r="809" ht="15">
      <c r="B809" s="86"/>
    </row>
    <row r="810" ht="15">
      <c r="B810" s="86"/>
    </row>
    <row r="811" ht="15">
      <c r="B811" s="86"/>
    </row>
    <row r="812" ht="15">
      <c r="B812" s="86"/>
    </row>
    <row r="813" ht="15">
      <c r="B813" s="86"/>
    </row>
    <row r="814" ht="15">
      <c r="B814" s="86"/>
    </row>
    <row r="815" ht="15">
      <c r="B815" s="86"/>
    </row>
    <row r="816" ht="15">
      <c r="B816" s="86"/>
    </row>
    <row r="817" ht="15">
      <c r="B817" s="86"/>
    </row>
    <row r="818" ht="15">
      <c r="B818" s="86"/>
    </row>
    <row r="819" ht="15">
      <c r="B819" s="86"/>
    </row>
    <row r="820" ht="15">
      <c r="B820" s="86"/>
    </row>
    <row r="821" ht="15">
      <c r="B821" s="86"/>
    </row>
    <row r="822" ht="15">
      <c r="B822" s="86"/>
    </row>
    <row r="823" ht="15">
      <c r="B823" s="86"/>
    </row>
    <row r="824" ht="15">
      <c r="B824" s="86"/>
    </row>
    <row r="825" ht="15">
      <c r="B825" s="86"/>
    </row>
    <row r="826" ht="15">
      <c r="B826" s="86"/>
    </row>
    <row r="827" ht="15">
      <c r="B827" s="86"/>
    </row>
    <row r="828" ht="15">
      <c r="B828" s="86"/>
    </row>
    <row r="829" ht="15">
      <c r="B829" s="86"/>
    </row>
    <row r="830" ht="15">
      <c r="B830" s="86"/>
    </row>
    <row r="831" ht="15">
      <c r="B831" s="86"/>
    </row>
    <row r="832" ht="15">
      <c r="B832" s="86"/>
    </row>
    <row r="833" ht="15">
      <c r="B833" s="86"/>
    </row>
    <row r="834" ht="15">
      <c r="B834" s="86"/>
    </row>
    <row r="835" ht="15">
      <c r="B835" s="86"/>
    </row>
    <row r="836" ht="15">
      <c r="B836" s="86"/>
    </row>
    <row r="837" ht="15">
      <c r="B837" s="86"/>
    </row>
    <row r="838" ht="15">
      <c r="B838" s="86"/>
    </row>
    <row r="839" ht="15">
      <c r="B839" s="86"/>
    </row>
    <row r="840" ht="15">
      <c r="B840" s="86"/>
    </row>
    <row r="841" ht="15">
      <c r="B841" s="86"/>
    </row>
    <row r="842" ht="15">
      <c r="B842" s="86"/>
    </row>
    <row r="843" ht="15">
      <c r="B843" s="86"/>
    </row>
    <row r="844" ht="15">
      <c r="B844" s="86"/>
    </row>
    <row r="845" ht="15">
      <c r="B845" s="86"/>
    </row>
    <row r="846" ht="15">
      <c r="B846" s="86"/>
    </row>
    <row r="847" ht="15">
      <c r="B847" s="86"/>
    </row>
    <row r="848" ht="15">
      <c r="B848" s="86"/>
    </row>
    <row r="849" ht="15">
      <c r="B849" s="86"/>
    </row>
    <row r="850" ht="15">
      <c r="B850" s="86"/>
    </row>
    <row r="851" ht="15">
      <c r="B851" s="86"/>
    </row>
    <row r="852" ht="15">
      <c r="B852" s="86"/>
    </row>
    <row r="853" ht="15">
      <c r="B853" s="86"/>
    </row>
    <row r="854" ht="15">
      <c r="B854" s="86"/>
    </row>
    <row r="855" ht="15">
      <c r="B855" s="86"/>
    </row>
    <row r="856" ht="15">
      <c r="B856" s="86"/>
    </row>
    <row r="857" ht="15">
      <c r="B857" s="86"/>
    </row>
    <row r="858" ht="15">
      <c r="B858" s="86"/>
    </row>
    <row r="859" ht="15">
      <c r="B859" s="86"/>
    </row>
    <row r="860" ht="15">
      <c r="B860" s="86"/>
    </row>
    <row r="861" ht="15">
      <c r="B861" s="86"/>
    </row>
    <row r="862" ht="15">
      <c r="B862" s="86"/>
    </row>
    <row r="863" ht="15">
      <c r="B863" s="86"/>
    </row>
    <row r="864" ht="15">
      <c r="B864" s="86"/>
    </row>
    <row r="865" ht="15">
      <c r="B865" s="86"/>
    </row>
    <row r="866" ht="15">
      <c r="B866" s="86"/>
    </row>
    <row r="867" ht="15">
      <c r="B867" s="86"/>
    </row>
    <row r="868" ht="15">
      <c r="B868" s="86"/>
    </row>
    <row r="869" ht="15">
      <c r="B869" s="86"/>
    </row>
    <row r="870" ht="15">
      <c r="B870" s="86"/>
    </row>
    <row r="871" ht="15">
      <c r="B871" s="86"/>
    </row>
    <row r="872" ht="15">
      <c r="B872" s="86"/>
    </row>
    <row r="873" ht="15">
      <c r="B873" s="86"/>
    </row>
    <row r="874" ht="15">
      <c r="B874" s="86"/>
    </row>
    <row r="875" ht="15">
      <c r="B875" s="86"/>
    </row>
    <row r="876" ht="15">
      <c r="B876" s="86"/>
    </row>
    <row r="877" ht="15">
      <c r="B877" s="86"/>
    </row>
    <row r="878" ht="15">
      <c r="B878" s="86"/>
    </row>
    <row r="879" ht="15">
      <c r="B879" s="86"/>
    </row>
    <row r="880" ht="15">
      <c r="B880" s="86"/>
    </row>
    <row r="881" ht="15">
      <c r="B881" s="86"/>
    </row>
    <row r="882" ht="15">
      <c r="B882" s="86"/>
    </row>
    <row r="883" ht="15">
      <c r="B883" s="86"/>
    </row>
    <row r="884" ht="15">
      <c r="B884" s="86"/>
    </row>
    <row r="885" ht="15">
      <c r="B885" s="86"/>
    </row>
    <row r="886" ht="15">
      <c r="B886" s="86"/>
    </row>
    <row r="887" ht="15">
      <c r="B887" s="86"/>
    </row>
    <row r="888" ht="15">
      <c r="B888" s="86"/>
    </row>
    <row r="889" ht="15">
      <c r="B889" s="86"/>
    </row>
    <row r="890" ht="15">
      <c r="B890" s="86"/>
    </row>
    <row r="891" ht="15">
      <c r="B891" s="86"/>
    </row>
    <row r="892" ht="15">
      <c r="B892" s="86"/>
    </row>
    <row r="893" ht="15">
      <c r="B893" s="86"/>
    </row>
    <row r="894" ht="15">
      <c r="B894" s="86"/>
    </row>
    <row r="895" ht="15">
      <c r="B895" s="86"/>
    </row>
    <row r="896" ht="15">
      <c r="B896" s="86"/>
    </row>
    <row r="897" ht="15">
      <c r="B897" s="86"/>
    </row>
    <row r="898" ht="15">
      <c r="B898" s="86"/>
    </row>
    <row r="899" ht="15">
      <c r="B899" s="86"/>
    </row>
    <row r="900" ht="15">
      <c r="B900" s="86"/>
    </row>
    <row r="901" ht="15">
      <c r="B901" s="86"/>
    </row>
    <row r="902" ht="15">
      <c r="B902" s="86"/>
    </row>
    <row r="903" ht="15">
      <c r="B903" s="86"/>
    </row>
    <row r="904" ht="15">
      <c r="B904" s="86"/>
    </row>
    <row r="905" ht="15">
      <c r="B905" s="86"/>
    </row>
    <row r="906" ht="15">
      <c r="B906" s="86"/>
    </row>
    <row r="907" ht="15">
      <c r="B907" s="86"/>
    </row>
    <row r="908" ht="15">
      <c r="B908" s="86"/>
    </row>
    <row r="909" ht="15">
      <c r="B909" s="86"/>
    </row>
    <row r="910" ht="15">
      <c r="B910" s="86"/>
    </row>
    <row r="911" ht="15">
      <c r="B911" s="86"/>
    </row>
    <row r="912" ht="15">
      <c r="B912" s="86"/>
    </row>
    <row r="913" ht="15">
      <c r="B913" s="86"/>
    </row>
    <row r="914" ht="15">
      <c r="B914" s="86"/>
    </row>
    <row r="915" ht="15">
      <c r="B915" s="86"/>
    </row>
    <row r="916" ht="15">
      <c r="B916" s="86"/>
    </row>
    <row r="917" ht="15">
      <c r="B917" s="86"/>
    </row>
    <row r="918" ht="15">
      <c r="B918" s="86"/>
    </row>
    <row r="919" ht="15">
      <c r="B919" s="86"/>
    </row>
    <row r="920" ht="15">
      <c r="B920" s="86"/>
    </row>
    <row r="921" ht="15">
      <c r="B921" s="86"/>
    </row>
    <row r="922" ht="15">
      <c r="B922" s="86"/>
    </row>
    <row r="923" ht="15">
      <c r="B923" s="86"/>
    </row>
    <row r="924" ht="15">
      <c r="B924" s="86"/>
    </row>
    <row r="925" ht="15">
      <c r="B925" s="86"/>
    </row>
    <row r="926" ht="15">
      <c r="B926" s="86"/>
    </row>
    <row r="927" ht="15">
      <c r="B927" s="86"/>
    </row>
    <row r="928" ht="15">
      <c r="B928" s="86"/>
    </row>
    <row r="929" ht="15">
      <c r="B929" s="86"/>
    </row>
    <row r="930" ht="15">
      <c r="B930" s="86"/>
    </row>
    <row r="931" ht="15">
      <c r="B931" s="86"/>
    </row>
    <row r="932" ht="15">
      <c r="B932" s="86"/>
    </row>
    <row r="933" ht="15">
      <c r="B933" s="86"/>
    </row>
    <row r="934" ht="15">
      <c r="B934" s="86"/>
    </row>
    <row r="935" ht="15">
      <c r="B935" s="86"/>
    </row>
    <row r="936" ht="15">
      <c r="B936" s="86"/>
    </row>
    <row r="937" ht="15">
      <c r="B937" s="86"/>
    </row>
    <row r="938" ht="15">
      <c r="B938" s="86"/>
    </row>
    <row r="939" ht="15">
      <c r="B939" s="86"/>
    </row>
    <row r="940" ht="15">
      <c r="B940" s="86"/>
    </row>
    <row r="941" ht="15">
      <c r="B941" s="86"/>
    </row>
    <row r="942" ht="15">
      <c r="B942" s="86"/>
    </row>
    <row r="943" ht="15">
      <c r="B943" s="86"/>
    </row>
    <row r="944" ht="15">
      <c r="B944" s="86"/>
    </row>
    <row r="945" ht="15">
      <c r="B945" s="86"/>
    </row>
    <row r="946" ht="15">
      <c r="B946" s="86"/>
    </row>
    <row r="947" ht="15">
      <c r="B947" s="86"/>
    </row>
    <row r="948" ht="15">
      <c r="B948" s="86"/>
    </row>
    <row r="949" ht="15">
      <c r="B949" s="86"/>
    </row>
    <row r="950" ht="15">
      <c r="B950" s="86"/>
    </row>
    <row r="951" ht="15">
      <c r="B951" s="86"/>
    </row>
    <row r="952" ht="15">
      <c r="B952" s="86"/>
    </row>
    <row r="953" ht="15">
      <c r="B953" s="86"/>
    </row>
    <row r="954" ht="15">
      <c r="B954" s="86"/>
    </row>
    <row r="955" ht="15">
      <c r="B955" s="86"/>
    </row>
    <row r="956" ht="15">
      <c r="B956" s="86"/>
    </row>
    <row r="957" ht="15">
      <c r="B957" s="86"/>
    </row>
  </sheetData>
  <sheetProtection password="83AF" sheet="1" objects="1" scenarios="1"/>
  <mergeCells count="12">
    <mergeCell ref="H6:I6"/>
    <mergeCell ref="E62:F63"/>
    <mergeCell ref="E65:F65"/>
    <mergeCell ref="C68:I68"/>
    <mergeCell ref="B6:B7"/>
    <mergeCell ref="B4:I4"/>
    <mergeCell ref="B5:I5"/>
    <mergeCell ref="C6:C7"/>
    <mergeCell ref="C67:I67"/>
    <mergeCell ref="B60:C60"/>
    <mergeCell ref="D6:E6"/>
    <mergeCell ref="F6:G6"/>
  </mergeCells>
  <conditionalFormatting sqref="D60:D62 F60:F61 G62:G64 H60:H61">
    <cfRule type="cellIs" priority="1" dxfId="0" operator="equal" stopIfTrue="1">
      <formula>0</formula>
    </cfRule>
    <cfRule type="cellIs" priority="2" dxfId="1" operator="greaterThan" stopIfTrue="1">
      <formula>0</formula>
    </cfRule>
  </conditionalFormatting>
  <conditionalFormatting sqref="E8 G8 I8">
    <cfRule type="cellIs" priority="3" dxfId="22" operator="equal" stopIfTrue="1">
      <formula>0.00000001</formula>
    </cfRule>
  </conditionalFormatting>
  <conditionalFormatting sqref="G61 E61 H62 I61">
    <cfRule type="cellIs" priority="4" dxfId="0" operator="equal" stopIfTrue="1">
      <formula>0.00000001</formula>
    </cfRule>
    <cfRule type="cellIs" priority="5" dxfId="1" operator="greaterThan" stopIfTrue="1">
      <formula>0</formula>
    </cfRule>
  </conditionalFormatting>
  <conditionalFormatting sqref="I1:I2">
    <cfRule type="cellIs" priority="6" dxfId="3" operator="equal" stopIfTrue="1">
      <formula>0</formula>
    </cfRule>
  </conditionalFormatting>
  <conditionalFormatting sqref="C8">
    <cfRule type="cellIs" priority="7" dxfId="22" operator="equal" stopIfTrue="1">
      <formula>0</formula>
    </cfRule>
  </conditionalFormatting>
  <conditionalFormatting sqref="G65 I66">
    <cfRule type="cellIs" priority="8" dxfId="0" operator="equal" stopIfTrue="1">
      <formula>0.00000003</formula>
    </cfRule>
    <cfRule type="cellIs" priority="9" dxfId="1" operator="greaterThan" stopIfTrue="1">
      <formula>0</formula>
    </cfRule>
  </conditionalFormatting>
  <conditionalFormatting sqref="E60 G60 I60">
    <cfRule type="cellIs" priority="10" dxfId="0" operator="equal" stopIfTrue="1">
      <formula>0</formula>
    </cfRule>
  </conditionalFormatting>
  <hyperlinks>
    <hyperlink ref="B68" location="'3b. Üldine nädalate kokkuvõte'!B6" display="&lt;&lt;Tagasi "/>
    <hyperlink ref="B6:B7" location="'3b. Üldine nädalate kokkuvõte'!C68" display="Märkus 12"/>
  </hyperlinks>
  <printOptions horizontalCentered="1"/>
  <pageMargins left="0.748031496062992" right="0.748031496062992" top="0.984251968503937" bottom="0.984251968503937" header="0.511811023622047" footer="0.511811023622047"/>
  <pageSetup fitToHeight="4" fitToWidth="1" horizontalDpi="600" verticalDpi="600" orientation="landscape" paperSize="9" scale="88" r:id="rId1"/>
  <headerFooter alignWithMargins="0">
    <oddFooter>&amp;L&amp;C&amp;"Arial,Bold Italic"Sheet: &amp;A  (Page &amp;P of &amp;N)&amp;R</oddFooter>
  </headerFooter>
</worksheet>
</file>

<file path=xl/worksheets/sheet6.xml><?xml version="1.0" encoding="utf-8"?>
<worksheet xmlns="http://schemas.openxmlformats.org/spreadsheetml/2006/main" xmlns:r="http://schemas.openxmlformats.org/officeDocument/2006/relationships">
  <sheetPr codeName="Sheet6">
    <pageSetUpPr fitToPage="1"/>
  </sheetPr>
  <dimension ref="B1:G28"/>
  <sheetViews>
    <sheetView zoomScaleSheetLayoutView="100" zoomScalePageLayoutView="0" workbookViewId="0" topLeftCell="A1">
      <selection activeCell="A1" sqref="A1"/>
    </sheetView>
  </sheetViews>
  <sheetFormatPr defaultColWidth="11.421875" defaultRowHeight="12.75"/>
  <cols>
    <col min="1" max="1" width="6.421875" style="61" customWidth="1"/>
    <col min="2" max="2" width="13.7109375" style="61" customWidth="1"/>
    <col min="3" max="3" width="15.8515625" style="61" customWidth="1"/>
    <col min="4" max="5" width="28.7109375" style="61" customWidth="1"/>
    <col min="6" max="6" width="18.421875" style="61" customWidth="1"/>
    <col min="7" max="16384" width="11.421875" style="61" customWidth="1"/>
  </cols>
  <sheetData>
    <row r="1" spans="2:6" ht="15">
      <c r="B1" s="106">
        <f>IF('1. Käitis'!C5="","",'1. Käitis'!C5)</f>
      </c>
      <c r="C1" s="45"/>
      <c r="E1" s="107" t="str">
        <f>'1. Käitis'!B8</f>
        <v>12-kuulise perioodi alguskuupäev:</v>
      </c>
      <c r="F1" s="62">
        <f>'1. Käitis'!C8</f>
        <v>0</v>
      </c>
    </row>
    <row r="2" spans="2:6" ht="15">
      <c r="B2" s="34"/>
      <c r="C2" s="45"/>
      <c r="E2" s="107" t="str">
        <f>'1. Käitis'!B9</f>
        <v>12-kuulise perioodi lõpp-kuupäev:</v>
      </c>
      <c r="F2" s="62">
        <f>'1. Käitis'!C9</f>
        <v>0</v>
      </c>
    </row>
    <row r="3" spans="2:6" ht="7.5" customHeight="1">
      <c r="B3" s="34"/>
      <c r="C3" s="45"/>
      <c r="D3" s="45"/>
      <c r="E3" s="45"/>
      <c r="F3" s="45"/>
    </row>
    <row r="4" spans="2:6" ht="15.75" customHeight="1">
      <c r="B4" s="392" t="s">
        <v>176</v>
      </c>
      <c r="C4" s="393"/>
      <c r="D4" s="393"/>
      <c r="E4" s="393"/>
      <c r="F4" s="394"/>
    </row>
    <row r="5" spans="2:6" ht="18" customHeight="1">
      <c r="B5" s="395" t="s">
        <v>178</v>
      </c>
      <c r="C5" s="396"/>
      <c r="D5" s="396"/>
      <c r="E5" s="396"/>
      <c r="F5" s="397"/>
    </row>
    <row r="6" spans="2:7" ht="51.75" customHeight="1">
      <c r="B6" s="229" t="s">
        <v>179</v>
      </c>
      <c r="C6" s="229" t="s">
        <v>180</v>
      </c>
      <c r="D6" s="229" t="s">
        <v>181</v>
      </c>
      <c r="E6" s="229" t="s">
        <v>285</v>
      </c>
      <c r="F6" s="229" t="s">
        <v>182</v>
      </c>
      <c r="G6" s="96"/>
    </row>
    <row r="7" spans="2:6" ht="24.75" customHeight="1">
      <c r="B7" s="18"/>
      <c r="C7" s="19"/>
      <c r="D7" s="19"/>
      <c r="E7" s="19"/>
      <c r="F7" s="27"/>
    </row>
    <row r="8" spans="2:6" ht="24.75" customHeight="1">
      <c r="B8" s="18"/>
      <c r="C8" s="19"/>
      <c r="D8" s="19"/>
      <c r="E8" s="19"/>
      <c r="F8" s="27"/>
    </row>
    <row r="9" spans="2:6" ht="24.75" customHeight="1">
      <c r="B9" s="18"/>
      <c r="C9" s="19"/>
      <c r="D9" s="19"/>
      <c r="E9" s="19"/>
      <c r="F9" s="27"/>
    </row>
    <row r="10" spans="2:6" ht="24.75" customHeight="1">
      <c r="B10" s="18"/>
      <c r="C10" s="19"/>
      <c r="D10" s="19"/>
      <c r="E10" s="19"/>
      <c r="F10" s="27"/>
    </row>
    <row r="11" spans="2:6" ht="24.75" customHeight="1">
      <c r="B11" s="18"/>
      <c r="C11" s="19"/>
      <c r="D11" s="19"/>
      <c r="E11" s="19"/>
      <c r="F11" s="27"/>
    </row>
    <row r="12" spans="2:6" ht="24.75" customHeight="1">
      <c r="B12" s="18"/>
      <c r="C12" s="19"/>
      <c r="D12" s="19"/>
      <c r="E12" s="19"/>
      <c r="F12" s="27"/>
    </row>
    <row r="13" spans="2:6" ht="24.75" customHeight="1">
      <c r="B13" s="18"/>
      <c r="C13" s="19"/>
      <c r="D13" s="19"/>
      <c r="E13" s="19"/>
      <c r="F13" s="27"/>
    </row>
    <row r="14" spans="2:6" ht="24.75" customHeight="1">
      <c r="B14" s="18"/>
      <c r="C14" s="19"/>
      <c r="D14" s="19"/>
      <c r="E14" s="19"/>
      <c r="F14" s="27"/>
    </row>
    <row r="15" spans="2:6" ht="24.75" customHeight="1">
      <c r="B15" s="18"/>
      <c r="C15" s="19"/>
      <c r="D15" s="19"/>
      <c r="E15" s="19"/>
      <c r="F15" s="27"/>
    </row>
    <row r="16" spans="2:6" ht="24.75" customHeight="1">
      <c r="B16" s="18"/>
      <c r="C16" s="19"/>
      <c r="D16" s="19"/>
      <c r="E16" s="19"/>
      <c r="F16" s="27"/>
    </row>
    <row r="17" spans="2:6" ht="24.75" customHeight="1">
      <c r="B17" s="18"/>
      <c r="C17" s="19"/>
      <c r="D17" s="19"/>
      <c r="E17" s="19"/>
      <c r="F17" s="27"/>
    </row>
    <row r="18" spans="2:6" ht="24.75" customHeight="1">
      <c r="B18" s="18"/>
      <c r="C18" s="19"/>
      <c r="D18" s="19"/>
      <c r="E18" s="19"/>
      <c r="F18" s="27"/>
    </row>
    <row r="19" spans="2:6" ht="24.75" customHeight="1">
      <c r="B19" s="18"/>
      <c r="C19" s="19"/>
      <c r="D19" s="19"/>
      <c r="E19" s="19"/>
      <c r="F19" s="27"/>
    </row>
    <row r="20" spans="2:6" ht="24.75" customHeight="1">
      <c r="B20" s="18"/>
      <c r="C20" s="19"/>
      <c r="D20" s="19"/>
      <c r="E20" s="19"/>
      <c r="F20" s="27"/>
    </row>
    <row r="21" spans="2:6" ht="24.75" customHeight="1">
      <c r="B21" s="18"/>
      <c r="C21" s="19"/>
      <c r="D21" s="19"/>
      <c r="E21" s="19"/>
      <c r="F21" s="27"/>
    </row>
    <row r="22" spans="2:6" ht="24.75" customHeight="1">
      <c r="B22" s="18"/>
      <c r="C22" s="19"/>
      <c r="D22" s="19"/>
      <c r="E22" s="19"/>
      <c r="F22" s="27"/>
    </row>
    <row r="23" spans="2:6" ht="24.75" customHeight="1">
      <c r="B23" s="18"/>
      <c r="C23" s="19"/>
      <c r="D23" s="19"/>
      <c r="E23" s="19"/>
      <c r="F23" s="27"/>
    </row>
    <row r="24" spans="2:6" ht="24.75" customHeight="1">
      <c r="B24" s="18"/>
      <c r="C24" s="19"/>
      <c r="D24" s="19"/>
      <c r="E24" s="19"/>
      <c r="F24" s="27"/>
    </row>
    <row r="25" spans="2:6" ht="24.75" customHeight="1">
      <c r="B25" s="18"/>
      <c r="C25" s="19"/>
      <c r="D25" s="19"/>
      <c r="E25" s="19"/>
      <c r="F25" s="27"/>
    </row>
    <row r="26" spans="2:6" ht="24.75" customHeight="1" thickBot="1">
      <c r="B26" s="18"/>
      <c r="C26" s="19"/>
      <c r="D26" s="19"/>
      <c r="E26" s="19"/>
      <c r="F26" s="27"/>
    </row>
    <row r="27" spans="2:6" ht="30" customHeight="1" thickBot="1">
      <c r="B27" s="398" t="s">
        <v>183</v>
      </c>
      <c r="C27" s="398"/>
      <c r="D27" s="398"/>
      <c r="E27" s="364"/>
      <c r="F27" s="95">
        <f>SUM(F7:F26)</f>
        <v>0</v>
      </c>
    </row>
    <row r="28" spans="2:6" ht="30" customHeight="1" thickBot="1">
      <c r="B28" s="398" t="s">
        <v>184</v>
      </c>
      <c r="C28" s="398"/>
      <c r="D28" s="398"/>
      <c r="E28" s="364"/>
      <c r="F28" s="95">
        <f>F27*'1. Käitis'!C17</f>
        <v>0</v>
      </c>
    </row>
  </sheetData>
  <sheetProtection password="83AF" sheet="1" objects="1" scenarios="1"/>
  <mergeCells count="4">
    <mergeCell ref="B4:F4"/>
    <mergeCell ref="B5:F5"/>
    <mergeCell ref="B27:E27"/>
    <mergeCell ref="B28:E28"/>
  </mergeCells>
  <conditionalFormatting sqref="F27:F28">
    <cfRule type="cellIs" priority="1" dxfId="0" operator="equal" stopIfTrue="1">
      <formula>0</formula>
    </cfRule>
    <cfRule type="cellIs" priority="2" dxfId="1" operator="greaterThan" stopIfTrue="1">
      <formula>0</formula>
    </cfRule>
  </conditionalFormatting>
  <conditionalFormatting sqref="F1:F2">
    <cfRule type="cellIs" priority="3" dxfId="3" operator="equal" stopIfTrue="1">
      <formula>0</formula>
    </cfRule>
  </conditionalFormatting>
  <printOptions horizontalCentered="1"/>
  <pageMargins left="0.748031496062992" right="0.748031496062992" top="0.984251968503937" bottom="0.984251968503937" header="0.511811023622047" footer="0.511811023622047"/>
  <pageSetup fitToHeight="1" fitToWidth="1" horizontalDpi="600" verticalDpi="600" orientation="portrait" paperSize="9" scale="83" r:id="rId1"/>
  <headerFooter alignWithMargins="0">
    <oddFooter>&amp;L&amp;C&amp;"Arial,Bold Italic"Sheet: &amp;A  (Page &amp;P of &amp;N)&amp;R</oddFooter>
  </headerFooter>
</worksheet>
</file>

<file path=xl/worksheets/sheet7.xml><?xml version="1.0" encoding="utf-8"?>
<worksheet xmlns="http://schemas.openxmlformats.org/spreadsheetml/2006/main" xmlns:r="http://schemas.openxmlformats.org/officeDocument/2006/relationships">
  <sheetPr codeName="Sheet7">
    <pageSetUpPr fitToPage="1"/>
  </sheetPr>
  <dimension ref="A1:J38"/>
  <sheetViews>
    <sheetView zoomScaleSheetLayoutView="100" workbookViewId="0" topLeftCell="A1">
      <selection activeCell="A1" sqref="A1"/>
    </sheetView>
  </sheetViews>
  <sheetFormatPr defaultColWidth="11.421875" defaultRowHeight="12.75"/>
  <cols>
    <col min="1" max="1" width="10.00390625" style="45" bestFit="1" customWidth="1"/>
    <col min="2" max="2" width="12.8515625" style="45" customWidth="1"/>
    <col min="3" max="3" width="22.7109375" style="45" customWidth="1"/>
    <col min="4" max="4" width="25.28125" style="45" customWidth="1"/>
    <col min="5" max="5" width="9.57421875" style="45" customWidth="1"/>
    <col min="6" max="6" width="18.28125" style="45" customWidth="1"/>
    <col min="7" max="10" width="15.8515625" style="45" customWidth="1"/>
    <col min="11" max="16384" width="11.421875" style="45" customWidth="1"/>
  </cols>
  <sheetData>
    <row r="1" spans="2:10" ht="15">
      <c r="B1" s="106">
        <f>IF('1. Käitis'!C5="","",'1. Käitis'!C5)</f>
      </c>
      <c r="I1" s="107" t="str">
        <f>'1. Käitis'!B8</f>
        <v>12-kuulise perioodi alguskuupäev:</v>
      </c>
      <c r="J1" s="62">
        <f>'1. Käitis'!C8</f>
        <v>0</v>
      </c>
    </row>
    <row r="2" spans="2:10" ht="15">
      <c r="B2" s="34"/>
      <c r="I2" s="107" t="str">
        <f>'1. Käitis'!B9</f>
        <v>12-kuulise perioodi lõpp-kuupäev:</v>
      </c>
      <c r="J2" s="62">
        <f>'1. Käitis'!C9</f>
        <v>0</v>
      </c>
    </row>
    <row r="3" ht="3" customHeight="1"/>
    <row r="4" spans="2:10" ht="15.75">
      <c r="B4" s="408" t="s">
        <v>185</v>
      </c>
      <c r="C4" s="409"/>
      <c r="D4" s="409"/>
      <c r="E4" s="409"/>
      <c r="F4" s="409"/>
      <c r="G4" s="409"/>
      <c r="H4" s="409"/>
      <c r="I4" s="409"/>
      <c r="J4" s="409"/>
    </row>
    <row r="5" spans="2:10" ht="34.5" customHeight="1">
      <c r="B5" s="264" t="s">
        <v>286</v>
      </c>
      <c r="C5" s="265"/>
      <c r="D5" s="265"/>
      <c r="E5" s="265"/>
      <c r="F5" s="265"/>
      <c r="G5" s="265"/>
      <c r="H5" s="265"/>
      <c r="I5" s="265"/>
      <c r="J5" s="265"/>
    </row>
    <row r="6" spans="2:10" ht="4.5" customHeight="1">
      <c r="B6" s="97"/>
      <c r="C6" s="97"/>
      <c r="D6" s="97"/>
      <c r="E6" s="97"/>
      <c r="F6" s="97"/>
      <c r="G6" s="97"/>
      <c r="H6" s="97"/>
      <c r="I6" s="97"/>
      <c r="J6" s="97"/>
    </row>
    <row r="7" spans="1:10" ht="24.75" customHeight="1">
      <c r="A7" s="247" t="s">
        <v>186</v>
      </c>
      <c r="B7" s="422" t="s">
        <v>287</v>
      </c>
      <c r="C7" s="423"/>
      <c r="D7" s="424"/>
      <c r="E7" s="280"/>
      <c r="F7" s="421"/>
      <c r="H7" s="97"/>
      <c r="I7" s="97"/>
      <c r="J7" s="97"/>
    </row>
    <row r="8" spans="2:10" ht="4.5" customHeight="1">
      <c r="B8" s="97"/>
      <c r="C8" s="97"/>
      <c r="D8" s="97"/>
      <c r="E8" s="97"/>
      <c r="F8" s="97"/>
      <c r="G8" s="97"/>
      <c r="H8" s="97"/>
      <c r="I8" s="97"/>
      <c r="J8" s="97"/>
    </row>
    <row r="9" spans="2:10" ht="51" customHeight="1">
      <c r="B9" s="230" t="s">
        <v>192</v>
      </c>
      <c r="C9" s="229" t="s">
        <v>205</v>
      </c>
      <c r="D9" s="229" t="s">
        <v>194</v>
      </c>
      <c r="E9" s="422" t="s">
        <v>288</v>
      </c>
      <c r="F9" s="424"/>
      <c r="G9" s="229" t="s">
        <v>195</v>
      </c>
      <c r="H9" s="229" t="s">
        <v>196</v>
      </c>
      <c r="I9" s="229" t="s">
        <v>197</v>
      </c>
      <c r="J9" s="230" t="s">
        <v>198</v>
      </c>
    </row>
    <row r="10" spans="2:10" s="98" customFormat="1" ht="18" customHeight="1">
      <c r="B10" s="99"/>
      <c r="C10" s="248" t="s">
        <v>187</v>
      </c>
      <c r="D10" s="100"/>
      <c r="E10" s="376" t="s">
        <v>188</v>
      </c>
      <c r="F10" s="376"/>
      <c r="G10" s="249" t="s">
        <v>189</v>
      </c>
      <c r="H10" s="249" t="s">
        <v>190</v>
      </c>
      <c r="I10" s="99"/>
      <c r="J10" s="99"/>
    </row>
    <row r="11" spans="2:10" ht="24.75" customHeight="1">
      <c r="B11" s="2"/>
      <c r="C11" s="19"/>
      <c r="D11" s="19"/>
      <c r="E11" s="425"/>
      <c r="F11" s="426"/>
      <c r="G11" s="11"/>
      <c r="H11" s="11"/>
      <c r="I11" s="103">
        <f>H11-G11</f>
        <v>0</v>
      </c>
      <c r="J11" s="104">
        <f>$E$7*I11/1000000</f>
        <v>0</v>
      </c>
    </row>
    <row r="12" spans="2:10" ht="24.75" customHeight="1">
      <c r="B12" s="2"/>
      <c r="C12" s="19"/>
      <c r="D12" s="19"/>
      <c r="E12" s="425"/>
      <c r="F12" s="426"/>
      <c r="G12" s="11"/>
      <c r="H12" s="11"/>
      <c r="I12" s="103">
        <f aca="true" t="shared" si="0" ref="I12:I24">H12-G12</f>
        <v>0</v>
      </c>
      <c r="J12" s="104">
        <f aca="true" t="shared" si="1" ref="J12:J24">$E$7*I12/1000000</f>
        <v>0</v>
      </c>
    </row>
    <row r="13" spans="2:10" ht="24.75" customHeight="1">
      <c r="B13" s="2"/>
      <c r="C13" s="19"/>
      <c r="D13" s="19"/>
      <c r="E13" s="425"/>
      <c r="F13" s="426"/>
      <c r="G13" s="11"/>
      <c r="H13" s="11"/>
      <c r="I13" s="103">
        <f t="shared" si="0"/>
        <v>0</v>
      </c>
      <c r="J13" s="104">
        <f t="shared" si="1"/>
        <v>0</v>
      </c>
    </row>
    <row r="14" spans="2:10" ht="24.75" customHeight="1">
      <c r="B14" s="2"/>
      <c r="C14" s="19"/>
      <c r="D14" s="19"/>
      <c r="E14" s="425"/>
      <c r="F14" s="426"/>
      <c r="G14" s="11"/>
      <c r="H14" s="11"/>
      <c r="I14" s="103">
        <f t="shared" si="0"/>
        <v>0</v>
      </c>
      <c r="J14" s="104">
        <f t="shared" si="1"/>
        <v>0</v>
      </c>
    </row>
    <row r="15" spans="2:10" ht="24.75" customHeight="1">
      <c r="B15" s="2"/>
      <c r="C15" s="19"/>
      <c r="D15" s="19"/>
      <c r="E15" s="425"/>
      <c r="F15" s="426"/>
      <c r="G15" s="11"/>
      <c r="H15" s="11"/>
      <c r="I15" s="103">
        <f t="shared" si="0"/>
        <v>0</v>
      </c>
      <c r="J15" s="104">
        <f t="shared" si="1"/>
        <v>0</v>
      </c>
    </row>
    <row r="16" spans="2:10" ht="24.75" customHeight="1">
      <c r="B16" s="2"/>
      <c r="C16" s="19"/>
      <c r="D16" s="19"/>
      <c r="E16" s="425"/>
      <c r="F16" s="426"/>
      <c r="G16" s="11"/>
      <c r="H16" s="11"/>
      <c r="I16" s="103">
        <f t="shared" si="0"/>
        <v>0</v>
      </c>
      <c r="J16" s="104">
        <f t="shared" si="1"/>
        <v>0</v>
      </c>
    </row>
    <row r="17" spans="2:10" ht="24.75" customHeight="1">
      <c r="B17" s="2"/>
      <c r="C17" s="19"/>
      <c r="D17" s="19"/>
      <c r="E17" s="425"/>
      <c r="F17" s="426"/>
      <c r="G17" s="11"/>
      <c r="H17" s="11"/>
      <c r="I17" s="103">
        <f t="shared" si="0"/>
        <v>0</v>
      </c>
      <c r="J17" s="104">
        <f t="shared" si="1"/>
        <v>0</v>
      </c>
    </row>
    <row r="18" spans="2:10" ht="24.75" customHeight="1">
      <c r="B18" s="2"/>
      <c r="C18" s="19"/>
      <c r="D18" s="19"/>
      <c r="E18" s="425"/>
      <c r="F18" s="426"/>
      <c r="G18" s="11"/>
      <c r="H18" s="11"/>
      <c r="I18" s="103">
        <f t="shared" si="0"/>
        <v>0</v>
      </c>
      <c r="J18" s="104">
        <f t="shared" si="1"/>
        <v>0</v>
      </c>
    </row>
    <row r="19" spans="2:10" ht="24.75" customHeight="1">
      <c r="B19" s="2"/>
      <c r="C19" s="19"/>
      <c r="D19" s="19"/>
      <c r="E19" s="425"/>
      <c r="F19" s="426"/>
      <c r="G19" s="11"/>
      <c r="H19" s="11"/>
      <c r="I19" s="103">
        <f t="shared" si="0"/>
        <v>0</v>
      </c>
      <c r="J19" s="104">
        <f t="shared" si="1"/>
        <v>0</v>
      </c>
    </row>
    <row r="20" spans="2:10" ht="24.75" customHeight="1">
      <c r="B20" s="2"/>
      <c r="C20" s="19"/>
      <c r="D20" s="19"/>
      <c r="E20" s="425"/>
      <c r="F20" s="426"/>
      <c r="G20" s="11"/>
      <c r="H20" s="11"/>
      <c r="I20" s="103">
        <f t="shared" si="0"/>
        <v>0</v>
      </c>
      <c r="J20" s="104">
        <f t="shared" si="1"/>
        <v>0</v>
      </c>
    </row>
    <row r="21" spans="2:10" ht="24.75" customHeight="1">
      <c r="B21" s="2"/>
      <c r="C21" s="19"/>
      <c r="D21" s="19"/>
      <c r="E21" s="425"/>
      <c r="F21" s="426"/>
      <c r="G21" s="11"/>
      <c r="H21" s="11"/>
      <c r="I21" s="103">
        <f t="shared" si="0"/>
        <v>0</v>
      </c>
      <c r="J21" s="104">
        <f t="shared" si="1"/>
        <v>0</v>
      </c>
    </row>
    <row r="22" spans="2:10" ht="24.75" customHeight="1">
      <c r="B22" s="2"/>
      <c r="C22" s="19"/>
      <c r="D22" s="19"/>
      <c r="E22" s="425"/>
      <c r="F22" s="426"/>
      <c r="G22" s="11"/>
      <c r="H22" s="11"/>
      <c r="I22" s="103">
        <f t="shared" si="0"/>
        <v>0</v>
      </c>
      <c r="J22" s="104">
        <f t="shared" si="1"/>
        <v>0</v>
      </c>
    </row>
    <row r="23" spans="2:10" ht="24.75" customHeight="1">
      <c r="B23" s="2"/>
      <c r="C23" s="19"/>
      <c r="D23" s="19"/>
      <c r="E23" s="425"/>
      <c r="F23" s="426"/>
      <c r="G23" s="11"/>
      <c r="H23" s="11"/>
      <c r="I23" s="103">
        <f t="shared" si="0"/>
        <v>0</v>
      </c>
      <c r="J23" s="104">
        <f t="shared" si="1"/>
        <v>0</v>
      </c>
    </row>
    <row r="24" spans="2:10" ht="24.75" customHeight="1" thickBot="1">
      <c r="B24" s="2"/>
      <c r="C24" s="19"/>
      <c r="D24" s="19"/>
      <c r="E24" s="425"/>
      <c r="F24" s="426"/>
      <c r="G24" s="11"/>
      <c r="H24" s="11"/>
      <c r="I24" s="103">
        <f t="shared" si="0"/>
        <v>0</v>
      </c>
      <c r="J24" s="104">
        <f t="shared" si="1"/>
        <v>0</v>
      </c>
    </row>
    <row r="25" spans="2:10" ht="24" customHeight="1" thickBot="1">
      <c r="B25" s="364" t="s">
        <v>191</v>
      </c>
      <c r="C25" s="405"/>
      <c r="D25" s="405"/>
      <c r="E25" s="405"/>
      <c r="F25" s="405"/>
      <c r="G25" s="405"/>
      <c r="H25" s="405"/>
      <c r="I25" s="420"/>
      <c r="J25" s="95">
        <f>SUM(J11:J24)</f>
        <v>0</v>
      </c>
    </row>
    <row r="26" ht="2.25" customHeight="1"/>
    <row r="27" spans="2:10" ht="15.75">
      <c r="B27" s="408" t="s">
        <v>200</v>
      </c>
      <c r="C27" s="409"/>
      <c r="D27" s="409"/>
      <c r="E27" s="409"/>
      <c r="F27" s="409"/>
      <c r="G27" s="409"/>
      <c r="H27" s="409"/>
      <c r="I27" s="409"/>
      <c r="J27" s="409"/>
    </row>
    <row r="28" spans="2:10" ht="36" customHeight="1">
      <c r="B28" s="304"/>
      <c r="C28" s="416"/>
      <c r="D28" s="416"/>
      <c r="E28" s="305"/>
      <c r="F28" s="231" t="s">
        <v>56</v>
      </c>
      <c r="G28" s="231" t="s">
        <v>57</v>
      </c>
      <c r="H28" s="410" t="s">
        <v>201</v>
      </c>
      <c r="I28" s="412" t="s">
        <v>202</v>
      </c>
      <c r="J28" s="413"/>
    </row>
    <row r="29" spans="2:10" ht="24.75" customHeight="1">
      <c r="B29" s="417"/>
      <c r="C29" s="418"/>
      <c r="D29" s="418"/>
      <c r="E29" s="419"/>
      <c r="F29" s="48">
        <f>'1. Käitis'!C8</f>
        <v>0</v>
      </c>
      <c r="G29" s="48">
        <f>'1. Käitis'!C9</f>
        <v>0</v>
      </c>
      <c r="H29" s="411"/>
      <c r="I29" s="414"/>
      <c r="J29" s="415"/>
    </row>
    <row r="30" spans="2:10" ht="24.75" customHeight="1">
      <c r="B30" s="321" t="s">
        <v>203</v>
      </c>
      <c r="C30" s="407"/>
      <c r="D30" s="407"/>
      <c r="E30" s="307"/>
      <c r="F30" s="105">
        <f>IF('2. Laoseis'!C12="",0,'2. Laoseis'!C12)</f>
        <v>0</v>
      </c>
      <c r="G30" s="105">
        <f>IF('2. Laoseis'!D12="",0,'2. Laoseis'!D12)</f>
        <v>0</v>
      </c>
      <c r="H30" s="105">
        <f>F30-G30</f>
        <v>0</v>
      </c>
      <c r="I30" s="403">
        <f>E7*H30/1000000</f>
        <v>0</v>
      </c>
      <c r="J30" s="404"/>
    </row>
    <row r="31" spans="2:10" ht="24.75" customHeight="1">
      <c r="B31" s="364" t="s">
        <v>204</v>
      </c>
      <c r="C31" s="405"/>
      <c r="D31" s="405"/>
      <c r="E31" s="405"/>
      <c r="F31" s="405"/>
      <c r="G31" s="405"/>
      <c r="H31" s="406"/>
      <c r="I31" s="403">
        <f>J25-I30</f>
        <v>0</v>
      </c>
      <c r="J31" s="404"/>
    </row>
    <row r="32" ht="7.5" customHeight="1"/>
    <row r="33" spans="2:10" ht="15.75">
      <c r="B33" s="400" t="s">
        <v>199</v>
      </c>
      <c r="C33" s="401"/>
      <c r="D33" s="401"/>
      <c r="E33" s="401"/>
      <c r="F33" s="401"/>
      <c r="G33" s="401"/>
      <c r="H33" s="401"/>
      <c r="I33" s="401"/>
      <c r="J33" s="402"/>
    </row>
    <row r="34" spans="1:10" ht="202.5" customHeight="1">
      <c r="A34" s="60" t="s">
        <v>85</v>
      </c>
      <c r="B34" s="270" t="s">
        <v>341</v>
      </c>
      <c r="C34" s="291"/>
      <c r="D34" s="291"/>
      <c r="E34" s="291"/>
      <c r="F34" s="291"/>
      <c r="G34" s="291"/>
      <c r="H34" s="291"/>
      <c r="I34" s="291"/>
      <c r="J34" s="271"/>
    </row>
    <row r="35" spans="1:10" ht="48.75" customHeight="1">
      <c r="A35" s="60" t="s">
        <v>85</v>
      </c>
      <c r="B35" s="266" t="s">
        <v>206</v>
      </c>
      <c r="C35" s="282"/>
      <c r="D35" s="282"/>
      <c r="E35" s="282"/>
      <c r="F35" s="282"/>
      <c r="G35" s="282"/>
      <c r="H35" s="282"/>
      <c r="I35" s="282"/>
      <c r="J35" s="283"/>
    </row>
    <row r="36" spans="1:10" ht="33" customHeight="1">
      <c r="A36" s="60" t="s">
        <v>85</v>
      </c>
      <c r="B36" s="266" t="s">
        <v>207</v>
      </c>
      <c r="C36" s="282"/>
      <c r="D36" s="282"/>
      <c r="E36" s="282"/>
      <c r="F36" s="282"/>
      <c r="G36" s="282"/>
      <c r="H36" s="282"/>
      <c r="I36" s="282"/>
      <c r="J36" s="283"/>
    </row>
    <row r="37" spans="1:10" ht="30.75" customHeight="1">
      <c r="A37" s="60" t="s">
        <v>85</v>
      </c>
      <c r="B37" s="266" t="s">
        <v>289</v>
      </c>
      <c r="C37" s="282"/>
      <c r="D37" s="282"/>
      <c r="E37" s="282"/>
      <c r="F37" s="282"/>
      <c r="G37" s="282"/>
      <c r="H37" s="282"/>
      <c r="I37" s="282"/>
      <c r="J37" s="283"/>
    </row>
    <row r="38" spans="1:10" ht="34.5" customHeight="1">
      <c r="A38" s="60" t="s">
        <v>85</v>
      </c>
      <c r="B38" s="261" t="s">
        <v>290</v>
      </c>
      <c r="C38" s="399"/>
      <c r="D38" s="399"/>
      <c r="E38" s="399"/>
      <c r="F38" s="399"/>
      <c r="G38" s="399"/>
      <c r="H38" s="399"/>
      <c r="I38" s="399"/>
      <c r="J38" s="262"/>
    </row>
  </sheetData>
  <sheetProtection password="83AF" sheet="1" objects="1" scenarios="1"/>
  <mergeCells count="35">
    <mergeCell ref="E22:F22"/>
    <mergeCell ref="E23:F23"/>
    <mergeCell ref="E24:F24"/>
    <mergeCell ref="E15:F15"/>
    <mergeCell ref="E16:F16"/>
    <mergeCell ref="E17:F17"/>
    <mergeCell ref="E18:F18"/>
    <mergeCell ref="E19:F19"/>
    <mergeCell ref="E20:F20"/>
    <mergeCell ref="E10:F10"/>
    <mergeCell ref="E11:F11"/>
    <mergeCell ref="E12:F12"/>
    <mergeCell ref="E13:F13"/>
    <mergeCell ref="E14:F14"/>
    <mergeCell ref="E21:F21"/>
    <mergeCell ref="B4:J4"/>
    <mergeCell ref="B27:J27"/>
    <mergeCell ref="H28:H29"/>
    <mergeCell ref="I28:J29"/>
    <mergeCell ref="B5:J5"/>
    <mergeCell ref="B28:E29"/>
    <mergeCell ref="B25:I25"/>
    <mergeCell ref="E7:F7"/>
    <mergeCell ref="B7:D7"/>
    <mergeCell ref="E9:F9"/>
    <mergeCell ref="B38:J38"/>
    <mergeCell ref="B33:J33"/>
    <mergeCell ref="B35:J35"/>
    <mergeCell ref="B36:J36"/>
    <mergeCell ref="I30:J30"/>
    <mergeCell ref="I31:J31"/>
    <mergeCell ref="B31:H31"/>
    <mergeCell ref="B30:E30"/>
    <mergeCell ref="B37:J37"/>
    <mergeCell ref="B34:J34"/>
  </mergeCells>
  <conditionalFormatting sqref="J25 I11:J24 I30:J31">
    <cfRule type="cellIs" priority="1" dxfId="0" operator="equal" stopIfTrue="1">
      <formula>0</formula>
    </cfRule>
    <cfRule type="cellIs" priority="2" dxfId="1" operator="greaterThan" stopIfTrue="1">
      <formula>0</formula>
    </cfRule>
  </conditionalFormatting>
  <conditionalFormatting sqref="E7">
    <cfRule type="cellIs" priority="3" dxfId="22" operator="equal" stopIfTrue="1">
      <formula>0.0000000001</formula>
    </cfRule>
  </conditionalFormatting>
  <conditionalFormatting sqref="J1:J2 F29:G29">
    <cfRule type="cellIs" priority="4" dxfId="3" operator="equal" stopIfTrue="1">
      <formula>0</formula>
    </cfRule>
  </conditionalFormatting>
  <hyperlinks>
    <hyperlink ref="A34" location="'5. Jäätmed'!A7" display="&lt;&lt;Tagasi "/>
    <hyperlink ref="A35" location="'5. Jäätmed'!C9" display="&lt;&lt;Tagasi "/>
    <hyperlink ref="A36" location="'5. Jäätmed'!E9" display="&lt;&lt;Tagasi "/>
    <hyperlink ref="A37" location="'5. Jäätmed'!G9" display="&lt;&lt;Tagasi "/>
    <hyperlink ref="A38" location="'5. Jäätmed'!H9" display="&lt;&lt;Tagasi "/>
    <hyperlink ref="A7" location="'5. Jäätmed'!B34" display="Märkus 13"/>
    <hyperlink ref="C10" location="'5. Jäätmed'!B35" display="Märkus 14"/>
    <hyperlink ref="E10:F10" location="'5. Jäätmed'!B36" display="Märkus 15"/>
    <hyperlink ref="G10" location="'5. Jäätmed'!B37" display="Märkus 16"/>
    <hyperlink ref="H10" location="'5. Jäätmed'!B38" display="Märkus 17"/>
  </hyperlinks>
  <printOptions horizontalCentered="1"/>
  <pageMargins left="0.748031496062992" right="0.748031496062992" top="0.984251968503937" bottom="0.984251968503937" header="0.511811023622047" footer="0.511811023622047"/>
  <pageSetup fitToHeight="0" fitToWidth="1" horizontalDpi="600" verticalDpi="600" orientation="landscape" paperSize="9" scale="81" r:id="rId1"/>
  <headerFooter alignWithMargins="0">
    <oddFooter>&amp;L&amp;C&amp;"Arial,Bold Italic"Sheet: &amp;A  (Page &amp;P of &amp;N)&amp;R</oddFooter>
  </headerFooter>
  <rowBreaks count="1" manualBreakCount="1">
    <brk id="26" max="9" man="1"/>
  </rowBreaks>
</worksheet>
</file>

<file path=xl/worksheets/sheet8.xml><?xml version="1.0" encoding="utf-8"?>
<worksheet xmlns="http://schemas.openxmlformats.org/spreadsheetml/2006/main" xmlns:r="http://schemas.openxmlformats.org/officeDocument/2006/relationships">
  <sheetPr codeName="Sheet1">
    <pageSetUpPr fitToPage="1"/>
  </sheetPr>
  <dimension ref="A1:J91"/>
  <sheetViews>
    <sheetView zoomScaleSheetLayoutView="100" zoomScalePageLayoutView="0" workbookViewId="0" topLeftCell="A1">
      <selection activeCell="A1" sqref="A1"/>
    </sheetView>
  </sheetViews>
  <sheetFormatPr defaultColWidth="11.421875" defaultRowHeight="30" customHeight="1"/>
  <cols>
    <col min="1" max="1" width="10.57421875" style="201" bestFit="1" customWidth="1"/>
    <col min="2" max="2" width="16.140625" style="33" customWidth="1"/>
    <col min="3" max="3" width="16.00390625" style="33" customWidth="1"/>
    <col min="4" max="4" width="12.00390625" style="33" customWidth="1"/>
    <col min="5" max="5" width="12.140625" style="33" customWidth="1"/>
    <col min="6" max="6" width="9.28125" style="33" customWidth="1"/>
    <col min="7" max="7" width="10.140625" style="33" customWidth="1"/>
    <col min="8" max="8" width="11.421875" style="33" customWidth="1"/>
    <col min="9" max="9" width="13.00390625" style="33" customWidth="1"/>
    <col min="10" max="10" width="12.28125" style="33" customWidth="1"/>
    <col min="11" max="16384" width="11.421875" style="33" customWidth="1"/>
  </cols>
  <sheetData>
    <row r="1" spans="2:10" ht="16.5" customHeight="1">
      <c r="B1" s="132">
        <f>IF('1. Käitis'!C5="","",'1. Käitis'!C5)</f>
      </c>
      <c r="I1" s="130" t="str">
        <f>'1. Käitis'!B8</f>
        <v>12-kuulise perioodi alguskuupäev:</v>
      </c>
      <c r="J1" s="131">
        <f>'1. Käitis'!C8</f>
        <v>0</v>
      </c>
    </row>
    <row r="2" spans="2:10" ht="16.5" customHeight="1">
      <c r="B2" s="108"/>
      <c r="I2" s="130" t="str">
        <f>'1. Käitis'!B9</f>
        <v>12-kuulise perioodi lõpp-kuupäev:</v>
      </c>
      <c r="J2" s="62">
        <f>'1. Käitis'!C9</f>
        <v>0</v>
      </c>
    </row>
    <row r="3" ht="12" customHeight="1"/>
    <row r="4" spans="2:10" ht="30" customHeight="1">
      <c r="B4" s="268" t="s">
        <v>208</v>
      </c>
      <c r="C4" s="449"/>
      <c r="D4" s="449"/>
      <c r="E4" s="449"/>
      <c r="F4" s="449"/>
      <c r="G4" s="449"/>
      <c r="H4" s="449"/>
      <c r="I4" s="449"/>
      <c r="J4" s="449"/>
    </row>
    <row r="5" spans="2:10" ht="45.75" customHeight="1">
      <c r="B5" s="264" t="s">
        <v>342</v>
      </c>
      <c r="C5" s="452"/>
      <c r="D5" s="452"/>
      <c r="E5" s="452"/>
      <c r="F5" s="452"/>
      <c r="G5" s="452"/>
      <c r="H5" s="452"/>
      <c r="I5" s="452"/>
      <c r="J5" s="452"/>
    </row>
    <row r="6" spans="2:6" ht="19.5" customHeight="1">
      <c r="B6" s="109"/>
      <c r="C6" s="109"/>
      <c r="D6" s="109"/>
      <c r="E6" s="109"/>
      <c r="F6" s="109"/>
    </row>
    <row r="7" spans="2:10" ht="30" customHeight="1">
      <c r="B7" s="268" t="s">
        <v>209</v>
      </c>
      <c r="C7" s="449"/>
      <c r="D7" s="449"/>
      <c r="E7" s="449"/>
      <c r="F7" s="449"/>
      <c r="G7" s="449"/>
      <c r="H7" s="449"/>
      <c r="I7" s="449"/>
      <c r="J7" s="449"/>
    </row>
    <row r="8" spans="1:10" ht="36.75" customHeight="1">
      <c r="A8" s="247" t="s">
        <v>223</v>
      </c>
      <c r="B8" s="437" t="s">
        <v>291</v>
      </c>
      <c r="C8" s="438"/>
      <c r="D8" s="438"/>
      <c r="E8" s="438"/>
      <c r="F8" s="438"/>
      <c r="G8" s="438"/>
      <c r="H8" s="438"/>
      <c r="I8" s="438"/>
      <c r="J8" s="439"/>
    </row>
    <row r="9" spans="2:10" ht="16.5" customHeight="1">
      <c r="B9" s="453"/>
      <c r="C9" s="454"/>
      <c r="D9" s="455"/>
      <c r="E9" s="312" t="s">
        <v>8</v>
      </c>
      <c r="F9" s="450"/>
      <c r="G9" s="312" t="s">
        <v>9</v>
      </c>
      <c r="H9" s="450"/>
      <c r="I9" s="312" t="s">
        <v>10</v>
      </c>
      <c r="J9" s="450"/>
    </row>
    <row r="10" spans="2:10" ht="24.75" customHeight="1">
      <c r="B10" s="456"/>
      <c r="C10" s="457"/>
      <c r="D10" s="458"/>
      <c r="E10" s="451">
        <f>'1. Käitis'!C12</f>
        <v>0</v>
      </c>
      <c r="F10" s="451"/>
      <c r="G10" s="451">
        <f>'1. Käitis'!C13</f>
        <v>0</v>
      </c>
      <c r="H10" s="451"/>
      <c r="I10" s="451">
        <f>'1. Käitis'!C14</f>
        <v>0</v>
      </c>
      <c r="J10" s="451"/>
    </row>
    <row r="11" spans="1:10" ht="35.25" customHeight="1">
      <c r="A11" s="247" t="s">
        <v>222</v>
      </c>
      <c r="B11" s="437" t="s">
        <v>210</v>
      </c>
      <c r="C11" s="438"/>
      <c r="D11" s="439"/>
      <c r="E11" s="434"/>
      <c r="F11" s="434"/>
      <c r="G11" s="434"/>
      <c r="H11" s="434"/>
      <c r="I11" s="434"/>
      <c r="J11" s="434"/>
    </row>
    <row r="12" spans="1:10" ht="36" customHeight="1">
      <c r="A12" s="251" t="s">
        <v>221</v>
      </c>
      <c r="B12" s="437" t="s">
        <v>211</v>
      </c>
      <c r="C12" s="438"/>
      <c r="D12" s="439"/>
      <c r="E12" s="462"/>
      <c r="F12" s="462"/>
      <c r="G12" s="462"/>
      <c r="H12" s="462"/>
      <c r="I12" s="462"/>
      <c r="J12" s="462"/>
    </row>
    <row r="13" spans="1:7" s="50" customFormat="1" ht="30" customHeight="1">
      <c r="A13" s="232"/>
      <c r="B13" s="113"/>
      <c r="C13" s="113"/>
      <c r="D13" s="113"/>
      <c r="E13" s="114"/>
      <c r="F13" s="114"/>
      <c r="G13" s="114"/>
    </row>
    <row r="14" spans="2:10" ht="30" customHeight="1">
      <c r="B14" s="268" t="s">
        <v>212</v>
      </c>
      <c r="C14" s="449"/>
      <c r="D14" s="449"/>
      <c r="E14" s="449"/>
      <c r="F14" s="449"/>
      <c r="G14" s="449"/>
      <c r="H14" s="449"/>
      <c r="I14" s="449"/>
      <c r="J14" s="449"/>
    </row>
    <row r="15" spans="2:10" ht="16.5" customHeight="1">
      <c r="B15" s="115"/>
      <c r="C15" s="114"/>
      <c r="D15" s="114"/>
      <c r="E15" s="312" t="s">
        <v>8</v>
      </c>
      <c r="F15" s="450"/>
      <c r="G15" s="312" t="s">
        <v>9</v>
      </c>
      <c r="H15" s="450"/>
      <c r="I15" s="312" t="s">
        <v>10</v>
      </c>
      <c r="J15" s="450"/>
    </row>
    <row r="16" spans="2:10" ht="24.75" customHeight="1">
      <c r="B16" s="111"/>
      <c r="C16" s="112"/>
      <c r="D16" s="112"/>
      <c r="E16" s="451">
        <f>'1. Käitis'!C12</f>
        <v>0</v>
      </c>
      <c r="F16" s="451"/>
      <c r="G16" s="451">
        <f>'1. Käitis'!C13</f>
        <v>0</v>
      </c>
      <c r="H16" s="451"/>
      <c r="I16" s="451">
        <f>'1. Käitis'!C14</f>
        <v>0</v>
      </c>
      <c r="J16" s="451"/>
    </row>
    <row r="17" spans="1:10" s="116" customFormat="1" ht="50.25" customHeight="1">
      <c r="A17" s="247" t="s">
        <v>220</v>
      </c>
      <c r="B17" s="437" t="s">
        <v>316</v>
      </c>
      <c r="C17" s="447"/>
      <c r="D17" s="448"/>
      <c r="E17" s="460"/>
      <c r="F17" s="460"/>
      <c r="G17" s="460"/>
      <c r="H17" s="460"/>
      <c r="I17" s="460"/>
      <c r="J17" s="460"/>
    </row>
    <row r="18" spans="1:10" s="116" customFormat="1" ht="39.75" customHeight="1">
      <c r="A18" s="233"/>
      <c r="B18" s="437" t="s">
        <v>292</v>
      </c>
      <c r="C18" s="438"/>
      <c r="D18" s="439"/>
      <c r="E18" s="461">
        <f>IF(E12="",0,E11/E12)</f>
        <v>0</v>
      </c>
      <c r="F18" s="461"/>
      <c r="G18" s="461">
        <f>IF(G12="",0,G11/G12)</f>
        <v>0</v>
      </c>
      <c r="H18" s="461"/>
      <c r="I18" s="461">
        <f>IF(I12="",0,I11/I12)</f>
        <v>0</v>
      </c>
      <c r="J18" s="461"/>
    </row>
    <row r="19" spans="1:10" s="116" customFormat="1" ht="39.75" customHeight="1">
      <c r="A19" s="233"/>
      <c r="B19" s="437" t="s">
        <v>224</v>
      </c>
      <c r="C19" s="438"/>
      <c r="D19" s="439"/>
      <c r="E19" s="459">
        <f>'3b. Üldine nädalate kokkuvõte'!E60</f>
        <v>0</v>
      </c>
      <c r="F19" s="459"/>
      <c r="G19" s="459">
        <f>'3b. Üldine nädalate kokkuvõte'!G60</f>
        <v>0</v>
      </c>
      <c r="H19" s="459"/>
      <c r="I19" s="459">
        <f>'3b. Üldine nädalate kokkuvõte'!I60</f>
        <v>0</v>
      </c>
      <c r="J19" s="459"/>
    </row>
    <row r="20" spans="1:10" s="116" customFormat="1" ht="39" customHeight="1">
      <c r="A20" s="233"/>
      <c r="B20" s="437" t="s">
        <v>225</v>
      </c>
      <c r="C20" s="438"/>
      <c r="D20" s="439"/>
      <c r="E20" s="459">
        <f>E18*E19</f>
        <v>0</v>
      </c>
      <c r="F20" s="459"/>
      <c r="G20" s="459">
        <f>G18*G19</f>
        <v>0</v>
      </c>
      <c r="H20" s="459"/>
      <c r="I20" s="459">
        <f>I18*I19</f>
        <v>0</v>
      </c>
      <c r="J20" s="459"/>
    </row>
    <row r="21" spans="1:10" s="116" customFormat="1" ht="39.75" customHeight="1">
      <c r="A21" s="233"/>
      <c r="B21" s="437" t="s">
        <v>226</v>
      </c>
      <c r="C21" s="438"/>
      <c r="D21" s="439"/>
      <c r="E21" s="463">
        <f>(E17*E18*E19)/1000000</f>
        <v>0</v>
      </c>
      <c r="F21" s="463"/>
      <c r="G21" s="463">
        <f>(G17*G18*G19)/1000000</f>
        <v>0</v>
      </c>
      <c r="H21" s="463"/>
      <c r="I21" s="463">
        <f>(I17*I18*I19)/1000000</f>
        <v>0</v>
      </c>
      <c r="J21" s="463"/>
    </row>
    <row r="22" spans="1:10" s="116" customFormat="1" ht="39.75" customHeight="1">
      <c r="A22" s="233"/>
      <c r="B22" s="437" t="s">
        <v>227</v>
      </c>
      <c r="C22" s="438"/>
      <c r="D22" s="439"/>
      <c r="E22" s="431"/>
      <c r="F22" s="431"/>
      <c r="G22" s="431"/>
      <c r="H22" s="431"/>
      <c r="I22" s="431"/>
      <c r="J22" s="431"/>
    </row>
    <row r="23" spans="1:10" s="116" customFormat="1" ht="39.75" customHeight="1">
      <c r="A23" s="233"/>
      <c r="B23" s="437" t="s">
        <v>228</v>
      </c>
      <c r="C23" s="438"/>
      <c r="D23" s="439"/>
      <c r="E23" s="431"/>
      <c r="F23" s="431"/>
      <c r="G23" s="431"/>
      <c r="H23" s="431"/>
      <c r="I23" s="431"/>
      <c r="J23" s="431"/>
    </row>
    <row r="24" spans="2:10" ht="48" customHeight="1">
      <c r="B24" s="469" t="s">
        <v>229</v>
      </c>
      <c r="C24" s="470"/>
      <c r="D24" s="471"/>
      <c r="E24" s="431"/>
      <c r="F24" s="431"/>
      <c r="G24" s="431"/>
      <c r="H24" s="431"/>
      <c r="I24" s="431"/>
      <c r="J24" s="431"/>
    </row>
    <row r="25" spans="2:3" ht="9.75" customHeight="1">
      <c r="B25" s="50"/>
      <c r="C25" s="117"/>
    </row>
    <row r="26" spans="2:10" ht="30" customHeight="1">
      <c r="B26" s="333" t="s">
        <v>230</v>
      </c>
      <c r="C26" s="334"/>
      <c r="D26" s="334"/>
      <c r="E26" s="334"/>
      <c r="F26" s="334"/>
      <c r="G26" s="334"/>
      <c r="H26" s="334"/>
      <c r="I26" s="334"/>
      <c r="J26" s="334"/>
    </row>
    <row r="27" spans="1:10" ht="24.75" customHeight="1">
      <c r="A27" s="247" t="s">
        <v>219</v>
      </c>
      <c r="B27" s="238" t="s">
        <v>293</v>
      </c>
      <c r="C27" s="118"/>
      <c r="D27" s="118"/>
      <c r="E27" s="118"/>
      <c r="F27" s="118"/>
      <c r="G27" s="119"/>
      <c r="H27" s="119"/>
      <c r="I27" s="119"/>
      <c r="J27" s="119"/>
    </row>
    <row r="28" spans="1:7" s="50" customFormat="1" ht="24.75" customHeight="1">
      <c r="A28" s="234"/>
      <c r="C28" s="120"/>
      <c r="D28" s="120"/>
      <c r="E28" s="120"/>
      <c r="F28" s="120"/>
      <c r="G28" s="239" t="s">
        <v>231</v>
      </c>
    </row>
    <row r="29" spans="1:10" ht="39.75" customHeight="1">
      <c r="A29" s="235"/>
      <c r="B29" s="488" t="s">
        <v>232</v>
      </c>
      <c r="C29" s="489"/>
      <c r="D29" s="489"/>
      <c r="E29" s="489"/>
      <c r="F29" s="490"/>
      <c r="G29" s="434"/>
      <c r="H29" s="434"/>
      <c r="I29" s="435" t="s">
        <v>233</v>
      </c>
      <c r="J29" s="436"/>
    </row>
    <row r="30" spans="1:10" ht="39.75" customHeight="1">
      <c r="A30" s="235"/>
      <c r="B30" s="485" t="s">
        <v>234</v>
      </c>
      <c r="C30" s="486"/>
      <c r="D30" s="486"/>
      <c r="E30" s="486"/>
      <c r="F30" s="487"/>
      <c r="G30" s="434"/>
      <c r="H30" s="434"/>
      <c r="I30" s="435" t="s">
        <v>235</v>
      </c>
      <c r="J30" s="436"/>
    </row>
    <row r="31" spans="2:10" ht="39.75" customHeight="1">
      <c r="B31" s="488" t="s">
        <v>294</v>
      </c>
      <c r="C31" s="489"/>
      <c r="D31" s="489"/>
      <c r="E31" s="489"/>
      <c r="F31" s="490"/>
      <c r="G31" s="434"/>
      <c r="H31" s="434"/>
      <c r="I31" s="435" t="s">
        <v>236</v>
      </c>
      <c r="J31" s="436"/>
    </row>
    <row r="32" spans="2:10" ht="39.75" customHeight="1">
      <c r="B32" s="488" t="s">
        <v>237</v>
      </c>
      <c r="C32" s="489"/>
      <c r="D32" s="489"/>
      <c r="E32" s="489"/>
      <c r="F32" s="490"/>
      <c r="G32" s="434"/>
      <c r="H32" s="434"/>
      <c r="I32" s="435" t="s">
        <v>238</v>
      </c>
      <c r="J32" s="436"/>
    </row>
    <row r="33" spans="1:10" ht="49.5" customHeight="1">
      <c r="A33" s="234"/>
      <c r="B33" s="110"/>
      <c r="C33" s="110"/>
      <c r="D33" s="110"/>
      <c r="E33" s="110"/>
      <c r="F33" s="110"/>
      <c r="G33" s="121"/>
      <c r="H33" s="121"/>
      <c r="I33" s="122"/>
      <c r="J33" s="122"/>
    </row>
    <row r="34" spans="2:10" ht="30" customHeight="1">
      <c r="B34" s="440" t="s">
        <v>295</v>
      </c>
      <c r="C34" s="441"/>
      <c r="D34" s="441"/>
      <c r="E34" s="441"/>
      <c r="F34" s="441"/>
      <c r="G34" s="441"/>
      <c r="H34" s="441"/>
      <c r="I34" s="441"/>
      <c r="J34" s="442"/>
    </row>
    <row r="35" spans="1:10" ht="24.75" customHeight="1">
      <c r="A35" s="247" t="s">
        <v>218</v>
      </c>
      <c r="B35" s="443" t="s">
        <v>239</v>
      </c>
      <c r="C35" s="444"/>
      <c r="D35" s="444"/>
      <c r="E35" s="444"/>
      <c r="F35" s="444"/>
      <c r="G35" s="444"/>
      <c r="H35" s="444"/>
      <c r="I35" s="123"/>
      <c r="J35" s="124"/>
    </row>
    <row r="36" spans="1:10" ht="24.75" customHeight="1">
      <c r="A36" s="251" t="s">
        <v>217</v>
      </c>
      <c r="B36" s="443" t="s">
        <v>297</v>
      </c>
      <c r="C36" s="444"/>
      <c r="D36" s="444"/>
      <c r="E36" s="444"/>
      <c r="F36" s="444"/>
      <c r="G36" s="444"/>
      <c r="H36" s="444"/>
      <c r="I36" s="432"/>
      <c r="J36" s="433"/>
    </row>
    <row r="37" spans="1:10" ht="24.75" customHeight="1">
      <c r="A37" s="202"/>
      <c r="B37" s="443" t="s">
        <v>299</v>
      </c>
      <c r="C37" s="444"/>
      <c r="D37" s="444"/>
      <c r="E37" s="444"/>
      <c r="F37" s="444"/>
      <c r="G37" s="444"/>
      <c r="H37" s="444"/>
      <c r="I37" s="482">
        <f>IF(G29="",0,(E21+G21+I21))</f>
        <v>0</v>
      </c>
      <c r="J37" s="473"/>
    </row>
    <row r="38" spans="1:10" ht="49.5" customHeight="1">
      <c r="A38" s="234"/>
      <c r="B38" s="125"/>
      <c r="C38" s="117"/>
      <c r="J38" s="126"/>
    </row>
    <row r="39" spans="1:10" ht="30" customHeight="1">
      <c r="A39" s="234"/>
      <c r="B39" s="440" t="s">
        <v>296</v>
      </c>
      <c r="C39" s="441"/>
      <c r="D39" s="441"/>
      <c r="E39" s="441"/>
      <c r="F39" s="441"/>
      <c r="G39" s="441"/>
      <c r="H39" s="441"/>
      <c r="I39" s="441"/>
      <c r="J39" s="442"/>
    </row>
    <row r="40" spans="1:10" ht="24.75" customHeight="1">
      <c r="A40" s="251" t="s">
        <v>218</v>
      </c>
      <c r="B40" s="443" t="s">
        <v>239</v>
      </c>
      <c r="C40" s="444"/>
      <c r="D40" s="444"/>
      <c r="E40" s="444"/>
      <c r="F40" s="444"/>
      <c r="G40" s="444"/>
      <c r="H40" s="444"/>
      <c r="I40" s="123"/>
      <c r="J40" s="124"/>
    </row>
    <row r="41" spans="1:10" ht="24.75" customHeight="1">
      <c r="A41" s="247" t="s">
        <v>217</v>
      </c>
      <c r="B41" s="443" t="s">
        <v>297</v>
      </c>
      <c r="C41" s="444"/>
      <c r="D41" s="444"/>
      <c r="E41" s="444"/>
      <c r="F41" s="444"/>
      <c r="G41" s="444"/>
      <c r="H41" s="444"/>
      <c r="I41" s="432"/>
      <c r="J41" s="433"/>
    </row>
    <row r="42" spans="1:10" ht="24.75" customHeight="1">
      <c r="A42" s="202"/>
      <c r="B42" s="475" t="s">
        <v>240</v>
      </c>
      <c r="C42" s="476"/>
      <c r="D42" s="476"/>
      <c r="E42" s="476"/>
      <c r="F42" s="476"/>
      <c r="G42" s="476"/>
      <c r="H42" s="477"/>
      <c r="I42" s="432"/>
      <c r="J42" s="433"/>
    </row>
    <row r="43" spans="1:10" ht="30" customHeight="1">
      <c r="A43" s="247" t="s">
        <v>216</v>
      </c>
      <c r="B43" s="445" t="s">
        <v>298</v>
      </c>
      <c r="C43" s="446"/>
      <c r="D43" s="446"/>
      <c r="E43" s="446"/>
      <c r="F43" s="446"/>
      <c r="G43" s="446"/>
      <c r="H43" s="446"/>
      <c r="I43" s="483"/>
      <c r="J43" s="484"/>
    </row>
    <row r="44" spans="1:10" ht="29.25" customHeight="1">
      <c r="A44" s="247" t="s">
        <v>215</v>
      </c>
      <c r="B44" s="445" t="s">
        <v>241</v>
      </c>
      <c r="C44" s="446"/>
      <c r="D44" s="446"/>
      <c r="E44" s="446"/>
      <c r="F44" s="446"/>
      <c r="G44" s="446"/>
      <c r="H44" s="446"/>
      <c r="I44" s="123"/>
      <c r="J44" s="124"/>
    </row>
    <row r="45" spans="1:10" ht="33.75" customHeight="1">
      <c r="A45" s="251" t="s">
        <v>214</v>
      </c>
      <c r="B45" s="445" t="s">
        <v>242</v>
      </c>
      <c r="C45" s="446"/>
      <c r="D45" s="446"/>
      <c r="E45" s="446"/>
      <c r="F45" s="446"/>
      <c r="G45" s="446"/>
      <c r="H45" s="446"/>
      <c r="I45" s="432"/>
      <c r="J45" s="433"/>
    </row>
    <row r="46" spans="1:10" ht="24.75" customHeight="1">
      <c r="A46" s="236"/>
      <c r="B46" s="443" t="s">
        <v>299</v>
      </c>
      <c r="C46" s="444"/>
      <c r="D46" s="444"/>
      <c r="E46" s="444"/>
      <c r="F46" s="444"/>
      <c r="G46" s="444"/>
      <c r="H46" s="444"/>
      <c r="I46" s="482">
        <f>IF(G30="",0,I43*(E20+G20+I20)/1000000)</f>
        <v>0</v>
      </c>
      <c r="J46" s="473"/>
    </row>
    <row r="47" spans="2:10" ht="24.75" customHeight="1">
      <c r="B47" s="443" t="s">
        <v>243</v>
      </c>
      <c r="C47" s="444"/>
      <c r="D47" s="444"/>
      <c r="E47" s="444"/>
      <c r="F47" s="444"/>
      <c r="G47" s="444"/>
      <c r="H47" s="444"/>
      <c r="I47" s="429">
        <f>IF(G30="","",(E21+G21+I21)-I46)</f>
      </c>
      <c r="J47" s="430"/>
    </row>
    <row r="48" spans="1:10" s="50" customFormat="1" ht="15" customHeight="1">
      <c r="A48" s="234"/>
      <c r="B48" s="127"/>
      <c r="C48" s="127"/>
      <c r="D48" s="127"/>
      <c r="E48" s="127"/>
      <c r="F48" s="127"/>
      <c r="G48" s="127"/>
      <c r="H48" s="127"/>
      <c r="I48" s="128"/>
      <c r="J48" s="128"/>
    </row>
    <row r="49" spans="2:10" ht="30" customHeight="1">
      <c r="B49" s="440" t="s">
        <v>244</v>
      </c>
      <c r="C49" s="441"/>
      <c r="D49" s="441"/>
      <c r="E49" s="441"/>
      <c r="F49" s="441"/>
      <c r="G49" s="441"/>
      <c r="H49" s="441"/>
      <c r="I49" s="441"/>
      <c r="J49" s="442"/>
    </row>
    <row r="50" spans="1:10" ht="24.75" customHeight="1">
      <c r="A50" s="251" t="s">
        <v>218</v>
      </c>
      <c r="B50" s="443" t="s">
        <v>239</v>
      </c>
      <c r="C50" s="444"/>
      <c r="D50" s="444"/>
      <c r="E50" s="444"/>
      <c r="F50" s="444"/>
      <c r="G50" s="444"/>
      <c r="H50" s="444"/>
      <c r="I50" s="123"/>
      <c r="J50" s="124"/>
    </row>
    <row r="51" spans="1:10" ht="24.75" customHeight="1">
      <c r="A51" s="247" t="s">
        <v>217</v>
      </c>
      <c r="B51" s="443" t="s">
        <v>297</v>
      </c>
      <c r="C51" s="444"/>
      <c r="D51" s="444"/>
      <c r="E51" s="444"/>
      <c r="F51" s="444"/>
      <c r="G51" s="444"/>
      <c r="H51" s="444"/>
      <c r="I51" s="432"/>
      <c r="J51" s="433"/>
    </row>
    <row r="52" spans="1:10" ht="24.75" customHeight="1">
      <c r="A52" s="202"/>
      <c r="B52" s="475" t="s">
        <v>240</v>
      </c>
      <c r="C52" s="476"/>
      <c r="D52" s="476"/>
      <c r="E52" s="476"/>
      <c r="F52" s="476"/>
      <c r="G52" s="476"/>
      <c r="H52" s="477"/>
      <c r="I52" s="432"/>
      <c r="J52" s="433"/>
    </row>
    <row r="53" spans="1:10" ht="36.75" customHeight="1">
      <c r="A53" s="251" t="s">
        <v>216</v>
      </c>
      <c r="B53" s="445" t="s">
        <v>300</v>
      </c>
      <c r="C53" s="446"/>
      <c r="D53" s="446"/>
      <c r="E53" s="446"/>
      <c r="F53" s="446"/>
      <c r="G53" s="446"/>
      <c r="H53" s="446"/>
      <c r="I53" s="483"/>
      <c r="J53" s="484"/>
    </row>
    <row r="54" spans="1:10" ht="24.75" customHeight="1">
      <c r="A54" s="247" t="s">
        <v>215</v>
      </c>
      <c r="B54" s="445" t="s">
        <v>241</v>
      </c>
      <c r="C54" s="446"/>
      <c r="D54" s="446"/>
      <c r="E54" s="446"/>
      <c r="F54" s="446"/>
      <c r="G54" s="446"/>
      <c r="H54" s="446"/>
      <c r="I54" s="123"/>
      <c r="J54" s="124"/>
    </row>
    <row r="55" spans="1:10" ht="36" customHeight="1">
      <c r="A55" s="251" t="s">
        <v>214</v>
      </c>
      <c r="B55" s="445" t="s">
        <v>242</v>
      </c>
      <c r="C55" s="446"/>
      <c r="D55" s="446"/>
      <c r="E55" s="446"/>
      <c r="F55" s="446"/>
      <c r="G55" s="446"/>
      <c r="H55" s="446"/>
      <c r="I55" s="432"/>
      <c r="J55" s="433"/>
    </row>
    <row r="56" spans="1:10" ht="24.75" customHeight="1">
      <c r="A56" s="202"/>
      <c r="B56" s="443" t="s">
        <v>299</v>
      </c>
      <c r="C56" s="444"/>
      <c r="D56" s="444"/>
      <c r="E56" s="444"/>
      <c r="F56" s="444"/>
      <c r="G56" s="444"/>
      <c r="H56" s="444"/>
      <c r="I56" s="472">
        <f>IF(G31="",0,I53*(E20+G20+I20)/1000000)</f>
        <v>0</v>
      </c>
      <c r="J56" s="473"/>
    </row>
    <row r="57" spans="2:10" ht="24.75" customHeight="1">
      <c r="B57" s="475" t="s">
        <v>243</v>
      </c>
      <c r="C57" s="476"/>
      <c r="D57" s="476"/>
      <c r="E57" s="476"/>
      <c r="F57" s="476"/>
      <c r="G57" s="476"/>
      <c r="H57" s="477"/>
      <c r="I57" s="429">
        <f>IF(G31="",0,(E21+G21+I21)-I56)</f>
        <v>0</v>
      </c>
      <c r="J57" s="430"/>
    </row>
    <row r="58" ht="35.25" customHeight="1"/>
    <row r="59" spans="1:10" ht="30" customHeight="1">
      <c r="A59" s="247" t="s">
        <v>213</v>
      </c>
      <c r="B59" s="474" t="s">
        <v>245</v>
      </c>
      <c r="C59" s="441"/>
      <c r="D59" s="441"/>
      <c r="E59" s="441"/>
      <c r="F59" s="441"/>
      <c r="G59" s="441"/>
      <c r="H59" s="441"/>
      <c r="I59" s="441"/>
      <c r="J59" s="442"/>
    </row>
    <row r="60" spans="1:10" ht="19.5" customHeight="1">
      <c r="A60" s="202"/>
      <c r="B60" s="488" t="s">
        <v>301</v>
      </c>
      <c r="C60" s="494"/>
      <c r="D60" s="494"/>
      <c r="E60" s="494"/>
      <c r="F60" s="494"/>
      <c r="G60" s="494"/>
      <c r="H60" s="495"/>
      <c r="I60" s="492"/>
      <c r="J60" s="493"/>
    </row>
    <row r="61" spans="2:10" ht="79.5" customHeight="1">
      <c r="B61" s="229" t="s">
        <v>192</v>
      </c>
      <c r="C61" s="229" t="s">
        <v>193</v>
      </c>
      <c r="D61" s="422" t="s">
        <v>194</v>
      </c>
      <c r="E61" s="423"/>
      <c r="F61" s="424"/>
      <c r="G61" s="422" t="s">
        <v>288</v>
      </c>
      <c r="H61" s="424"/>
      <c r="I61" s="246" t="s">
        <v>246</v>
      </c>
      <c r="J61" s="246" t="s">
        <v>302</v>
      </c>
    </row>
    <row r="62" spans="2:10" ht="19.5" customHeight="1">
      <c r="B62" s="13"/>
      <c r="C62" s="12"/>
      <c r="D62" s="427"/>
      <c r="E62" s="428"/>
      <c r="F62" s="428"/>
      <c r="G62" s="427"/>
      <c r="H62" s="428"/>
      <c r="I62" s="14"/>
      <c r="J62" s="133">
        <f>I$60*I62/1000000</f>
        <v>0</v>
      </c>
    </row>
    <row r="63" spans="2:10" ht="19.5" customHeight="1">
      <c r="B63" s="13"/>
      <c r="C63" s="12"/>
      <c r="D63" s="427"/>
      <c r="E63" s="428"/>
      <c r="F63" s="428"/>
      <c r="G63" s="427"/>
      <c r="H63" s="428"/>
      <c r="I63" s="14"/>
      <c r="J63" s="133">
        <f aca="true" t="shared" si="0" ref="J63:J72">I$60*I63/1000000</f>
        <v>0</v>
      </c>
    </row>
    <row r="64" spans="2:10" ht="19.5" customHeight="1">
      <c r="B64" s="13"/>
      <c r="C64" s="12"/>
      <c r="D64" s="427"/>
      <c r="E64" s="428"/>
      <c r="F64" s="428"/>
      <c r="G64" s="427"/>
      <c r="H64" s="428"/>
      <c r="I64" s="14"/>
      <c r="J64" s="133">
        <f t="shared" si="0"/>
        <v>0</v>
      </c>
    </row>
    <row r="65" spans="2:10" ht="19.5" customHeight="1">
      <c r="B65" s="13"/>
      <c r="C65" s="12"/>
      <c r="D65" s="427"/>
      <c r="E65" s="428"/>
      <c r="F65" s="428"/>
      <c r="G65" s="427"/>
      <c r="H65" s="428"/>
      <c r="I65" s="14"/>
      <c r="J65" s="133">
        <f t="shared" si="0"/>
        <v>0</v>
      </c>
    </row>
    <row r="66" spans="2:10" ht="19.5" customHeight="1">
      <c r="B66" s="13"/>
      <c r="C66" s="12"/>
      <c r="D66" s="427"/>
      <c r="E66" s="428"/>
      <c r="F66" s="428"/>
      <c r="G66" s="427"/>
      <c r="H66" s="428"/>
      <c r="I66" s="14"/>
      <c r="J66" s="133">
        <f t="shared" si="0"/>
        <v>0</v>
      </c>
    </row>
    <row r="67" spans="2:10" ht="19.5" customHeight="1">
      <c r="B67" s="13"/>
      <c r="C67" s="12"/>
      <c r="D67" s="427"/>
      <c r="E67" s="428"/>
      <c r="F67" s="428"/>
      <c r="G67" s="427"/>
      <c r="H67" s="428"/>
      <c r="I67" s="14"/>
      <c r="J67" s="133">
        <f t="shared" si="0"/>
        <v>0</v>
      </c>
    </row>
    <row r="68" spans="2:10" ht="19.5" customHeight="1">
      <c r="B68" s="13"/>
      <c r="C68" s="12"/>
      <c r="D68" s="427"/>
      <c r="E68" s="428"/>
      <c r="F68" s="428"/>
      <c r="G68" s="427"/>
      <c r="H68" s="428"/>
      <c r="I68" s="14"/>
      <c r="J68" s="133">
        <f t="shared" si="0"/>
        <v>0</v>
      </c>
    </row>
    <row r="69" spans="2:10" ht="19.5" customHeight="1">
      <c r="B69" s="13"/>
      <c r="C69" s="12"/>
      <c r="D69" s="427"/>
      <c r="E69" s="428"/>
      <c r="F69" s="428"/>
      <c r="G69" s="427"/>
      <c r="H69" s="428"/>
      <c r="I69" s="14"/>
      <c r="J69" s="133">
        <f t="shared" si="0"/>
        <v>0</v>
      </c>
    </row>
    <row r="70" spans="2:10" ht="19.5" customHeight="1">
      <c r="B70" s="13"/>
      <c r="C70" s="12"/>
      <c r="D70" s="427"/>
      <c r="E70" s="428"/>
      <c r="F70" s="428"/>
      <c r="G70" s="427"/>
      <c r="H70" s="428"/>
      <c r="I70" s="14"/>
      <c r="J70" s="133">
        <f t="shared" si="0"/>
        <v>0</v>
      </c>
    </row>
    <row r="71" spans="2:10" ht="19.5" customHeight="1">
      <c r="B71" s="13"/>
      <c r="C71" s="12"/>
      <c r="D71" s="427"/>
      <c r="E71" s="428"/>
      <c r="F71" s="428"/>
      <c r="G71" s="427"/>
      <c r="H71" s="428"/>
      <c r="I71" s="14"/>
      <c r="J71" s="133">
        <f t="shared" si="0"/>
        <v>0</v>
      </c>
    </row>
    <row r="72" spans="2:10" ht="19.5" customHeight="1">
      <c r="B72" s="13"/>
      <c r="C72" s="12"/>
      <c r="D72" s="427"/>
      <c r="E72" s="428"/>
      <c r="F72" s="428"/>
      <c r="G72" s="427"/>
      <c r="H72" s="428"/>
      <c r="I72" s="14"/>
      <c r="J72" s="133">
        <f t="shared" si="0"/>
        <v>0</v>
      </c>
    </row>
    <row r="73" spans="2:10" ht="19.5" customHeight="1">
      <c r="B73" s="398" t="s">
        <v>303</v>
      </c>
      <c r="C73" s="491"/>
      <c r="D73" s="491"/>
      <c r="E73" s="491"/>
      <c r="F73" s="491"/>
      <c r="G73" s="491"/>
      <c r="H73" s="491"/>
      <c r="I73" s="491"/>
      <c r="J73" s="134">
        <f>SUM(J62:J72)</f>
        <v>0</v>
      </c>
    </row>
    <row r="74" spans="2:10" ht="19.5" customHeight="1">
      <c r="B74" s="242"/>
      <c r="C74" s="243"/>
      <c r="D74" s="243"/>
      <c r="E74" s="243"/>
      <c r="F74" s="243"/>
      <c r="G74" s="243"/>
      <c r="H74" s="243"/>
      <c r="I74" s="243"/>
      <c r="J74" s="244"/>
    </row>
    <row r="75" spans="1:10" s="50" customFormat="1" ht="30" customHeight="1">
      <c r="A75" s="234"/>
      <c r="B75" s="268" t="s">
        <v>247</v>
      </c>
      <c r="C75" s="449"/>
      <c r="D75" s="449"/>
      <c r="E75" s="449"/>
      <c r="F75" s="449"/>
      <c r="G75" s="449"/>
      <c r="H75" s="449"/>
      <c r="I75" s="449"/>
      <c r="J75" s="449"/>
    </row>
    <row r="76" spans="1:10" ht="125.25" customHeight="1">
      <c r="A76" s="60" t="s">
        <v>85</v>
      </c>
      <c r="B76" s="270" t="s">
        <v>318</v>
      </c>
      <c r="C76" s="478"/>
      <c r="D76" s="478"/>
      <c r="E76" s="478"/>
      <c r="F76" s="478"/>
      <c r="G76" s="478"/>
      <c r="H76" s="478"/>
      <c r="I76" s="478"/>
      <c r="J76" s="479"/>
    </row>
    <row r="77" spans="1:10" s="129" customFormat="1" ht="30" customHeight="1">
      <c r="A77" s="60" t="s">
        <v>85</v>
      </c>
      <c r="B77" s="266" t="s">
        <v>312</v>
      </c>
      <c r="C77" s="464"/>
      <c r="D77" s="464"/>
      <c r="E77" s="464"/>
      <c r="F77" s="464"/>
      <c r="G77" s="464"/>
      <c r="H77" s="464"/>
      <c r="I77" s="464"/>
      <c r="J77" s="465"/>
    </row>
    <row r="78" spans="1:10" s="129" customFormat="1" ht="30" customHeight="1">
      <c r="A78" s="60" t="s">
        <v>85</v>
      </c>
      <c r="B78" s="266" t="s">
        <v>311</v>
      </c>
      <c r="C78" s="464"/>
      <c r="D78" s="464"/>
      <c r="E78" s="464"/>
      <c r="F78" s="464"/>
      <c r="G78" s="464"/>
      <c r="H78" s="464"/>
      <c r="I78" s="464"/>
      <c r="J78" s="465"/>
    </row>
    <row r="79" spans="1:10" s="129" customFormat="1" ht="60.75" customHeight="1">
      <c r="A79" s="60" t="s">
        <v>85</v>
      </c>
      <c r="B79" s="266" t="s">
        <v>317</v>
      </c>
      <c r="C79" s="464"/>
      <c r="D79" s="464"/>
      <c r="E79" s="464"/>
      <c r="F79" s="464"/>
      <c r="G79" s="464"/>
      <c r="H79" s="464"/>
      <c r="I79" s="464"/>
      <c r="J79" s="465"/>
    </row>
    <row r="80" spans="1:10" s="129" customFormat="1" ht="123" customHeight="1">
      <c r="A80" s="60" t="s">
        <v>85</v>
      </c>
      <c r="B80" s="266" t="s">
        <v>315</v>
      </c>
      <c r="C80" s="464"/>
      <c r="D80" s="464"/>
      <c r="E80" s="464"/>
      <c r="F80" s="464"/>
      <c r="G80" s="464"/>
      <c r="H80" s="464"/>
      <c r="I80" s="464"/>
      <c r="J80" s="465"/>
    </row>
    <row r="81" spans="2:10" ht="136.5" customHeight="1">
      <c r="B81" s="266" t="s">
        <v>314</v>
      </c>
      <c r="C81" s="464"/>
      <c r="D81" s="464"/>
      <c r="E81" s="464"/>
      <c r="F81" s="464"/>
      <c r="G81" s="464"/>
      <c r="H81" s="464"/>
      <c r="I81" s="464"/>
      <c r="J81" s="465"/>
    </row>
    <row r="82" spans="2:10" ht="37.5" customHeight="1">
      <c r="B82" s="468" t="s">
        <v>304</v>
      </c>
      <c r="C82" s="466"/>
      <c r="D82" s="496" t="s">
        <v>305</v>
      </c>
      <c r="E82" s="496"/>
      <c r="F82" s="496"/>
      <c r="G82" s="466" t="s">
        <v>306</v>
      </c>
      <c r="H82" s="466"/>
      <c r="I82" s="466"/>
      <c r="J82" s="467"/>
    </row>
    <row r="83" spans="2:10" ht="105" customHeight="1">
      <c r="B83" s="266" t="s">
        <v>313</v>
      </c>
      <c r="C83" s="464"/>
      <c r="D83" s="464"/>
      <c r="E83" s="464"/>
      <c r="F83" s="464"/>
      <c r="G83" s="464"/>
      <c r="H83" s="464"/>
      <c r="I83" s="464"/>
      <c r="J83" s="465"/>
    </row>
    <row r="84" spans="2:10" ht="37.5" customHeight="1">
      <c r="B84" s="468" t="s">
        <v>304</v>
      </c>
      <c r="C84" s="466"/>
      <c r="D84" s="496" t="s">
        <v>305</v>
      </c>
      <c r="E84" s="496"/>
      <c r="F84" s="496"/>
      <c r="G84" s="466" t="s">
        <v>306</v>
      </c>
      <c r="H84" s="466"/>
      <c r="I84" s="466"/>
      <c r="J84" s="467"/>
    </row>
    <row r="85" spans="1:10" s="129" customFormat="1" ht="34.5" customHeight="1">
      <c r="A85" s="237"/>
      <c r="B85" s="266" t="s">
        <v>310</v>
      </c>
      <c r="C85" s="464"/>
      <c r="D85" s="464"/>
      <c r="E85" s="464"/>
      <c r="F85" s="464"/>
      <c r="G85" s="464"/>
      <c r="H85" s="464"/>
      <c r="I85" s="464"/>
      <c r="J85" s="465"/>
    </row>
    <row r="86" spans="2:10" ht="37.5" customHeight="1">
      <c r="B86" s="468" t="s">
        <v>305</v>
      </c>
      <c r="C86" s="466"/>
      <c r="D86" s="466"/>
      <c r="E86" s="466"/>
      <c r="F86" s="466" t="s">
        <v>306</v>
      </c>
      <c r="G86" s="466"/>
      <c r="H86" s="466"/>
      <c r="I86" s="466"/>
      <c r="J86" s="467"/>
    </row>
    <row r="87" spans="1:10" s="129" customFormat="1" ht="48" customHeight="1">
      <c r="A87" s="237"/>
      <c r="B87" s="266" t="s">
        <v>309</v>
      </c>
      <c r="C87" s="464"/>
      <c r="D87" s="464"/>
      <c r="E87" s="464"/>
      <c r="F87" s="464"/>
      <c r="G87" s="464"/>
      <c r="H87" s="464"/>
      <c r="I87" s="464"/>
      <c r="J87" s="465"/>
    </row>
    <row r="88" spans="2:10" ht="37.5" customHeight="1">
      <c r="B88" s="468" t="s">
        <v>305</v>
      </c>
      <c r="C88" s="466"/>
      <c r="D88" s="466"/>
      <c r="E88" s="466"/>
      <c r="F88" s="466" t="s">
        <v>306</v>
      </c>
      <c r="G88" s="466"/>
      <c r="H88" s="466"/>
      <c r="I88" s="466"/>
      <c r="J88" s="467"/>
    </row>
    <row r="89" spans="1:10" s="129" customFormat="1" ht="30" customHeight="1">
      <c r="A89" s="237"/>
      <c r="B89" s="266" t="s">
        <v>308</v>
      </c>
      <c r="C89" s="464"/>
      <c r="D89" s="464"/>
      <c r="E89" s="464"/>
      <c r="F89" s="464"/>
      <c r="G89" s="464"/>
      <c r="H89" s="464"/>
      <c r="I89" s="464"/>
      <c r="J89" s="465"/>
    </row>
    <row r="90" spans="2:10" ht="37.5" customHeight="1">
      <c r="B90" s="468" t="s">
        <v>305</v>
      </c>
      <c r="C90" s="466"/>
      <c r="D90" s="466"/>
      <c r="E90" s="466"/>
      <c r="F90" s="466" t="s">
        <v>306</v>
      </c>
      <c r="G90" s="466"/>
      <c r="H90" s="466"/>
      <c r="I90" s="466"/>
      <c r="J90" s="467"/>
    </row>
    <row r="91" spans="1:10" s="129" customFormat="1" ht="67.5" customHeight="1">
      <c r="A91" s="60" t="s">
        <v>85</v>
      </c>
      <c r="B91" s="261" t="s">
        <v>307</v>
      </c>
      <c r="C91" s="480"/>
      <c r="D91" s="480"/>
      <c r="E91" s="480"/>
      <c r="F91" s="480"/>
      <c r="G91" s="480"/>
      <c r="H91" s="480"/>
      <c r="I91" s="480"/>
      <c r="J91" s="481"/>
    </row>
  </sheetData>
  <sheetProtection password="83AF" sheet="1"/>
  <mergeCells count="159">
    <mergeCell ref="D84:F84"/>
    <mergeCell ref="I45:J45"/>
    <mergeCell ref="B88:E88"/>
    <mergeCell ref="F88:J88"/>
    <mergeCell ref="B90:E90"/>
    <mergeCell ref="F90:J90"/>
    <mergeCell ref="B85:J85"/>
    <mergeCell ref="B82:C82"/>
    <mergeCell ref="G84:J84"/>
    <mergeCell ref="D82:F82"/>
    <mergeCell ref="B84:C84"/>
    <mergeCell ref="B45:H45"/>
    <mergeCell ref="B75:J75"/>
    <mergeCell ref="B31:F31"/>
    <mergeCell ref="G61:H61"/>
    <mergeCell ref="D61:F61"/>
    <mergeCell ref="D62:F62"/>
    <mergeCell ref="D63:F63"/>
    <mergeCell ref="B35:H35"/>
    <mergeCell ref="B37:H37"/>
    <mergeCell ref="B32:F32"/>
    <mergeCell ref="B80:J80"/>
    <mergeCell ref="B73:I73"/>
    <mergeCell ref="I60:J60"/>
    <mergeCell ref="B60:H60"/>
    <mergeCell ref="B42:H42"/>
    <mergeCell ref="I42:J42"/>
    <mergeCell ref="B43:H43"/>
    <mergeCell ref="I43:J43"/>
    <mergeCell ref="I53:J53"/>
    <mergeCell ref="G29:H29"/>
    <mergeCell ref="B30:F30"/>
    <mergeCell ref="G30:H30"/>
    <mergeCell ref="I30:J30"/>
    <mergeCell ref="B29:F29"/>
    <mergeCell ref="G31:H31"/>
    <mergeCell ref="I31:J31"/>
    <mergeCell ref="B52:H52"/>
    <mergeCell ref="I52:J52"/>
    <mergeCell ref="B54:H54"/>
    <mergeCell ref="I47:J47"/>
    <mergeCell ref="I46:J46"/>
    <mergeCell ref="B53:H53"/>
    <mergeCell ref="B49:J49"/>
    <mergeCell ref="B87:J87"/>
    <mergeCell ref="B47:H47"/>
    <mergeCell ref="B55:H55"/>
    <mergeCell ref="I55:J55"/>
    <mergeCell ref="B50:H50"/>
    <mergeCell ref="B51:H51"/>
    <mergeCell ref="I51:J51"/>
    <mergeCell ref="B59:J59"/>
    <mergeCell ref="B57:H57"/>
    <mergeCell ref="B76:J76"/>
    <mergeCell ref="B91:J91"/>
    <mergeCell ref="B89:J89"/>
    <mergeCell ref="B77:J77"/>
    <mergeCell ref="B78:J78"/>
    <mergeCell ref="B79:J79"/>
    <mergeCell ref="B81:J81"/>
    <mergeCell ref="B83:J83"/>
    <mergeCell ref="G82:J82"/>
    <mergeCell ref="B86:E86"/>
    <mergeCell ref="F86:J86"/>
    <mergeCell ref="G24:H24"/>
    <mergeCell ref="B24:D24"/>
    <mergeCell ref="B56:H56"/>
    <mergeCell ref="I56:J56"/>
    <mergeCell ref="B26:J26"/>
    <mergeCell ref="I20:J20"/>
    <mergeCell ref="I21:J21"/>
    <mergeCell ref="I24:J24"/>
    <mergeCell ref="E21:F21"/>
    <mergeCell ref="E24:F24"/>
    <mergeCell ref="E23:F23"/>
    <mergeCell ref="G23:H23"/>
    <mergeCell ref="G17:H17"/>
    <mergeCell ref="B18:D18"/>
    <mergeCell ref="B19:D19"/>
    <mergeCell ref="B20:D20"/>
    <mergeCell ref="B21:D21"/>
    <mergeCell ref="G20:H20"/>
    <mergeCell ref="E20:F20"/>
    <mergeCell ref="G21:H21"/>
    <mergeCell ref="G18:H18"/>
    <mergeCell ref="G12:H12"/>
    <mergeCell ref="I10:J10"/>
    <mergeCell ref="I11:J11"/>
    <mergeCell ref="I12:J12"/>
    <mergeCell ref="E12:F12"/>
    <mergeCell ref="E15:F15"/>
    <mergeCell ref="I19:J19"/>
    <mergeCell ref="E16:F16"/>
    <mergeCell ref="E17:F17"/>
    <mergeCell ref="G15:H15"/>
    <mergeCell ref="I18:J18"/>
    <mergeCell ref="G19:H19"/>
    <mergeCell ref="E19:F19"/>
    <mergeCell ref="E18:F18"/>
    <mergeCell ref="I17:J17"/>
    <mergeCell ref="G16:H16"/>
    <mergeCell ref="B4:J4"/>
    <mergeCell ref="B5:J5"/>
    <mergeCell ref="B7:J7"/>
    <mergeCell ref="B8:J8"/>
    <mergeCell ref="G9:H9"/>
    <mergeCell ref="G10:H10"/>
    <mergeCell ref="I9:J9"/>
    <mergeCell ref="B9:D10"/>
    <mergeCell ref="B11:D11"/>
    <mergeCell ref="B12:D12"/>
    <mergeCell ref="B17:D17"/>
    <mergeCell ref="B14:J14"/>
    <mergeCell ref="E9:F9"/>
    <mergeCell ref="E10:F10"/>
    <mergeCell ref="E11:F11"/>
    <mergeCell ref="G11:H11"/>
    <mergeCell ref="I15:J15"/>
    <mergeCell ref="I16:J16"/>
    <mergeCell ref="B22:D22"/>
    <mergeCell ref="E22:F22"/>
    <mergeCell ref="G22:H22"/>
    <mergeCell ref="I22:J22"/>
    <mergeCell ref="B40:H40"/>
    <mergeCell ref="B41:H41"/>
    <mergeCell ref="B36:H36"/>
    <mergeCell ref="I36:J36"/>
    <mergeCell ref="B39:J39"/>
    <mergeCell ref="I37:J37"/>
    <mergeCell ref="I57:J57"/>
    <mergeCell ref="I23:J23"/>
    <mergeCell ref="I41:J41"/>
    <mergeCell ref="G32:H32"/>
    <mergeCell ref="I32:J32"/>
    <mergeCell ref="B23:D23"/>
    <mergeCell ref="I29:J29"/>
    <mergeCell ref="B34:J34"/>
    <mergeCell ref="B46:H46"/>
    <mergeCell ref="B44:H44"/>
    <mergeCell ref="G68:H68"/>
    <mergeCell ref="D64:F64"/>
    <mergeCell ref="D65:F65"/>
    <mergeCell ref="D66:F66"/>
    <mergeCell ref="D67:F67"/>
    <mergeCell ref="D68:F68"/>
    <mergeCell ref="G62:H62"/>
    <mergeCell ref="G63:H63"/>
    <mergeCell ref="G64:H64"/>
    <mergeCell ref="G65:H65"/>
    <mergeCell ref="G66:H66"/>
    <mergeCell ref="G67:H67"/>
    <mergeCell ref="G69:H69"/>
    <mergeCell ref="G70:H70"/>
    <mergeCell ref="G71:H71"/>
    <mergeCell ref="G72:H72"/>
    <mergeCell ref="D70:F70"/>
    <mergeCell ref="D71:F71"/>
    <mergeCell ref="D72:F72"/>
    <mergeCell ref="D69:F69"/>
  </mergeCells>
  <conditionalFormatting sqref="I37:J37 E20:E21 G20:G21 I46:J48 I20:I21 J62:J74">
    <cfRule type="cellIs" priority="1" dxfId="0" operator="equal" stopIfTrue="1">
      <formula>0</formula>
    </cfRule>
    <cfRule type="cellIs" priority="2" dxfId="1" operator="greaterThan" stopIfTrue="1">
      <formula>0</formula>
    </cfRule>
  </conditionalFormatting>
  <conditionalFormatting sqref="I10 I16 G16 E10 G10 E16 E19:J19">
    <cfRule type="cellIs" priority="3" dxfId="0" operator="equal" stopIfTrue="1">
      <formula>0</formula>
    </cfRule>
  </conditionalFormatting>
  <conditionalFormatting sqref="J1:J2">
    <cfRule type="cellIs" priority="4" dxfId="3" operator="equal" stopIfTrue="1">
      <formula>0</formula>
    </cfRule>
  </conditionalFormatting>
  <conditionalFormatting sqref="E18:J18 I56:J57">
    <cfRule type="cellIs" priority="5" dxfId="1" operator="greaterThan" stopIfTrue="1">
      <formula>0</formula>
    </cfRule>
    <cfRule type="cellIs" priority="6" dxfId="0" operator="equal" stopIfTrue="1">
      <formula>0</formula>
    </cfRule>
  </conditionalFormatting>
  <hyperlinks>
    <hyperlink ref="A76" location="'6. Separaatorivesi'!A8" display="&lt;&lt;Tagasi "/>
    <hyperlink ref="A77" location="'6. Separaatorivesi'!A11" display="&lt;&lt;Tagasi "/>
    <hyperlink ref="A78" location="'6. Separaatorivesi'!A12" display="&lt;&lt;Tagasi "/>
    <hyperlink ref="A79" location="'6. Separaatorivesi'!A14" display="&lt;&lt;Tagasi "/>
    <hyperlink ref="A80" location="'6. Separaatorivesi'!A26" display="&lt;&lt;Tagasi "/>
    <hyperlink ref="B82:C82" location="'6. Separaatorivesi'!A34" display="&lt;&lt; Back Untreated to Drain"/>
    <hyperlink ref="B84:C84" location="'6. Separaatorivesi'!A34" display="&lt;&lt; Back Untreated to Drain"/>
    <hyperlink ref="D82:F82" location="'6. Separaatorivesi'!A39" display="&lt;&lt; Back Treated to Drain"/>
    <hyperlink ref="D84:F84" location="'6. Separaatorivesi'!A39" display="&lt;&lt; Back Treated to Drain"/>
    <hyperlink ref="B86:E86" location="'6. Separaatorivesi'!A39" display="&lt;&lt; Back Treated to Drain"/>
    <hyperlink ref="A91" location="'6. Separaatorivesi'!A59" display="&lt;&lt;Tagasi "/>
    <hyperlink ref="B88:E88" location="'6. Separaatorivesi'!A39" display="&lt;&lt; Back Treated to Drain"/>
    <hyperlink ref="B90:E90" location="'6. Separaatorivesi'!A39" display="&lt;&lt; Back Treated to Drain"/>
    <hyperlink ref="G82:J82" location="'6. Separaatorivesi'!A49" display="&lt;&lt; Back Treated &amp; Evaporated"/>
    <hyperlink ref="G84:J84" location="'6. Separaatorivesi'!A49" display="&lt;&lt; Back Treated &amp; Evaporated"/>
    <hyperlink ref="F86:J86" location="'6. Separaatorivesi'!A49" display="&lt;&lt; Back Treated &amp; Evaporated"/>
    <hyperlink ref="F88:J88" location="'6. Separaatorivesi'!A49" display="&lt;&lt; Back Treated &amp; Evaporated"/>
    <hyperlink ref="F90:J90" location="'6. Separaatorivesi'!A49" display="&lt;&lt; Back Treated &amp; Evaporated"/>
    <hyperlink ref="A8" location="'6. Separaatorivesi'!B76" display="Märkus 19 "/>
    <hyperlink ref="A11" location="'6. Separaatorivesi'!B77" display="Märkus 20 "/>
    <hyperlink ref="A12" location="'6. Separaatorivesi'!B78" display="Märkus 21 "/>
    <hyperlink ref="A17" location="'6. Separaatorivesi'!B79" display="Märkus 22 "/>
    <hyperlink ref="A27" location="'6. Separaatorivesi'!B80" display="Märkus 23 "/>
    <hyperlink ref="A35" location="'6. Separaatorivesi'!B82" display="Märkus 24 "/>
    <hyperlink ref="A36" location="'6. Separaatorivesi'!B84" display="Märkus 25 "/>
    <hyperlink ref="A40" location="'6. Separaatorivesi'!D82" display="Märkus 24 "/>
    <hyperlink ref="A41" location="'6. Separaatorivesi'!D84" display="Märkus 25 "/>
    <hyperlink ref="A43" location="'6. Separaatorivesi'!B86" display="Märkus 26 "/>
    <hyperlink ref="A44" location="'6. Separaatorivesi'!B88" display="Märkus 27 "/>
    <hyperlink ref="A45" location="'6. Separaatorivesi'!B90" display="Märkus 28 "/>
    <hyperlink ref="A50" location="'6. Separaatorivesi'!G82" display="Märkus 24 "/>
    <hyperlink ref="A51" location="'6. Separaatorivesi'!G84" display="Märkus 25 "/>
    <hyperlink ref="A53" location="'6. Separaatorivesi'!F86" display="Märkus 26 "/>
    <hyperlink ref="A54" location="'6. Separaatorivesi'!F88" display="Märkus 27 "/>
    <hyperlink ref="A55" location="'6. Separaatorivesi'!F90" display="Märkus 28 "/>
    <hyperlink ref="A59" location="'6. Separaatorivesi'!B91" display="Märkus 29 "/>
  </hyperlinks>
  <printOptions horizontalCentered="1"/>
  <pageMargins left="0.748031496062992" right="0.748031496062992" top="0.984251968503937" bottom="0.984251968503937" header="0.511811023622047" footer="0.511811023622047"/>
  <pageSetup fitToHeight="0" fitToWidth="1" horizontalDpi="600" verticalDpi="600" orientation="portrait" paperSize="9" scale="71" r:id="rId3"/>
  <headerFooter alignWithMargins="0">
    <oddFooter>&amp;L&amp;C&amp;"Arial,Bold Italic"Sheet: &amp;A  (Page &amp;P of &amp;N)&amp;R</oddFooter>
  </headerFooter>
  <rowBreaks count="3" manualBreakCount="3">
    <brk id="25" min="4" max="9" man="1"/>
    <brk id="48" max="9" man="1"/>
    <brk id="74" min="4" max="9" man="1"/>
  </rowBreaks>
  <drawing r:id="rId2"/>
  <legacyDrawing r:id="rId1"/>
</worksheet>
</file>

<file path=xl/worksheets/sheet9.xml><?xml version="1.0" encoding="utf-8"?>
<worksheet xmlns="http://schemas.openxmlformats.org/spreadsheetml/2006/main" xmlns:r="http://schemas.openxmlformats.org/officeDocument/2006/relationships">
  <sheetPr codeName="Sheet8">
    <pageSetUpPr fitToPage="1"/>
  </sheetPr>
  <dimension ref="A1:CN31"/>
  <sheetViews>
    <sheetView zoomScaleSheetLayoutView="100" workbookViewId="0" topLeftCell="A1">
      <selection activeCell="A1" sqref="A1"/>
    </sheetView>
  </sheetViews>
  <sheetFormatPr defaultColWidth="11.421875" defaultRowHeight="12.75"/>
  <cols>
    <col min="1" max="1" width="9.7109375" style="245" bestFit="1" customWidth="1"/>
    <col min="2" max="2" width="19.8515625" style="45" customWidth="1"/>
    <col min="3" max="3" width="11.28125" style="45" customWidth="1"/>
    <col min="4" max="4" width="8.8515625" style="45" customWidth="1"/>
    <col min="5" max="5" width="13.8515625" style="45" customWidth="1"/>
    <col min="6" max="8" width="12.8515625" style="45" customWidth="1"/>
    <col min="9" max="16384" width="11.421875" style="45" customWidth="1"/>
  </cols>
  <sheetData>
    <row r="1" spans="2:8" ht="15">
      <c r="B1" s="106">
        <f>IF('1. Käitis'!C5="","",'1. Käitis'!C5)</f>
      </c>
      <c r="C1" s="44"/>
      <c r="D1" s="44"/>
      <c r="E1" s="44"/>
      <c r="G1" s="107" t="str">
        <f>_Ref1</f>
        <v>12-kuulise perioodi alguskuupäev:</v>
      </c>
      <c r="H1" s="62">
        <f>'1. Käitis'!C8</f>
        <v>0</v>
      </c>
    </row>
    <row r="2" spans="2:8" ht="15">
      <c r="B2" s="34"/>
      <c r="C2" s="34"/>
      <c r="D2" s="34"/>
      <c r="E2" s="34"/>
      <c r="G2" s="107" t="str">
        <f>'1. Käitis'!B9</f>
        <v>12-kuulise perioodi lõpp-kuupäev:</v>
      </c>
      <c r="H2" s="62">
        <f>'1. Käitis'!C9</f>
        <v>0</v>
      </c>
    </row>
    <row r="4" spans="2:8" ht="24" customHeight="1">
      <c r="B4" s="400" t="s">
        <v>323</v>
      </c>
      <c r="C4" s="401"/>
      <c r="D4" s="401"/>
      <c r="E4" s="401"/>
      <c r="F4" s="401"/>
      <c r="G4" s="401"/>
      <c r="H4" s="402"/>
    </row>
    <row r="5" spans="2:8" ht="37.5" customHeight="1">
      <c r="B5" s="529" t="s">
        <v>324</v>
      </c>
      <c r="C5" s="530"/>
      <c r="D5" s="531"/>
      <c r="E5" s="531"/>
      <c r="F5" s="531"/>
      <c r="G5" s="531"/>
      <c r="H5" s="532"/>
    </row>
    <row r="6" spans="1:92" s="135" customFormat="1" ht="15" customHeight="1">
      <c r="A6" s="499" t="s">
        <v>319</v>
      </c>
      <c r="B6" s="445" t="s">
        <v>325</v>
      </c>
      <c r="C6" s="445"/>
      <c r="D6" s="445"/>
      <c r="E6" s="445"/>
      <c r="F6" s="497" t="s">
        <v>8</v>
      </c>
      <c r="G6" s="497" t="s">
        <v>9</v>
      </c>
      <c r="H6" s="497" t="s">
        <v>10</v>
      </c>
      <c r="I6" s="45"/>
      <c r="J6" s="45"/>
      <c r="K6" s="45"/>
      <c r="L6" s="45"/>
      <c r="M6" s="45"/>
      <c r="N6" s="45"/>
      <c r="O6" s="45"/>
      <c r="P6" s="45"/>
      <c r="Q6" s="45"/>
      <c r="R6" s="45"/>
      <c r="S6" s="45"/>
      <c r="T6" s="45"/>
      <c r="U6" s="45"/>
      <c r="V6" s="45"/>
      <c r="W6" s="45"/>
      <c r="X6" s="45"/>
      <c r="Y6" s="45"/>
      <c r="Z6" s="45"/>
      <c r="AA6" s="45"/>
      <c r="AB6" s="45"/>
      <c r="AC6" s="45"/>
      <c r="AD6" s="45"/>
      <c r="AE6" s="45"/>
      <c r="AF6" s="45"/>
      <c r="AG6" s="45"/>
      <c r="AH6" s="45"/>
      <c r="AI6" s="45"/>
      <c r="AJ6" s="45"/>
      <c r="AK6" s="45"/>
      <c r="AL6" s="45"/>
      <c r="AM6" s="45"/>
      <c r="AN6" s="45"/>
      <c r="AO6" s="45"/>
      <c r="AP6" s="45"/>
      <c r="AQ6" s="45"/>
      <c r="AR6" s="45"/>
      <c r="AS6" s="45"/>
      <c r="AT6" s="45"/>
      <c r="AU6" s="45"/>
      <c r="AV6" s="45"/>
      <c r="AW6" s="45"/>
      <c r="AX6" s="45"/>
      <c r="AY6" s="45"/>
      <c r="AZ6" s="45"/>
      <c r="BA6" s="45"/>
      <c r="BB6" s="45"/>
      <c r="BC6" s="45"/>
      <c r="BD6" s="45"/>
      <c r="BE6" s="45"/>
      <c r="BF6" s="45"/>
      <c r="BG6" s="45"/>
      <c r="BH6" s="45"/>
      <c r="BI6" s="45"/>
      <c r="BJ6" s="45"/>
      <c r="BK6" s="45"/>
      <c r="BL6" s="45"/>
      <c r="BM6" s="45"/>
      <c r="BN6" s="45"/>
      <c r="BO6" s="45"/>
      <c r="BP6" s="45"/>
      <c r="BQ6" s="45"/>
      <c r="BR6" s="45"/>
      <c r="BS6" s="45"/>
      <c r="BT6" s="45"/>
      <c r="BU6" s="45"/>
      <c r="BV6" s="45"/>
      <c r="BW6" s="45"/>
      <c r="BX6" s="45"/>
      <c r="BY6" s="45"/>
      <c r="BZ6" s="45"/>
      <c r="CA6" s="45"/>
      <c r="CB6" s="45"/>
      <c r="CC6" s="45"/>
      <c r="CD6" s="45"/>
      <c r="CE6" s="45"/>
      <c r="CF6" s="45"/>
      <c r="CG6" s="45"/>
      <c r="CH6" s="45"/>
      <c r="CI6" s="45"/>
      <c r="CJ6" s="45"/>
      <c r="CK6" s="45"/>
      <c r="CL6" s="45"/>
      <c r="CM6" s="45"/>
      <c r="CN6" s="45"/>
    </row>
    <row r="7" spans="1:8" ht="15" customHeight="1">
      <c r="A7" s="499"/>
      <c r="B7" s="445"/>
      <c r="C7" s="445"/>
      <c r="D7" s="445"/>
      <c r="E7" s="445"/>
      <c r="F7" s="498"/>
      <c r="G7" s="498"/>
      <c r="H7" s="498"/>
    </row>
    <row r="8" spans="1:8" ht="32.25" customHeight="1">
      <c r="A8" s="499"/>
      <c r="B8" s="445"/>
      <c r="C8" s="445"/>
      <c r="D8" s="445"/>
      <c r="E8" s="445"/>
      <c r="F8" s="136"/>
      <c r="G8" s="137"/>
      <c r="H8" s="137"/>
    </row>
    <row r="9" spans="2:9" ht="63.75" customHeight="1">
      <c r="B9" s="523" t="s">
        <v>329</v>
      </c>
      <c r="C9" s="523"/>
      <c r="D9" s="524"/>
      <c r="E9" s="524"/>
      <c r="F9" s="525"/>
      <c r="G9" s="525"/>
      <c r="H9" s="525"/>
      <c r="I9" s="45" t="s">
        <v>0</v>
      </c>
    </row>
    <row r="10" spans="2:8" ht="15.75" customHeight="1">
      <c r="B10" s="506"/>
      <c r="C10" s="507"/>
      <c r="D10" s="507"/>
      <c r="E10" s="507"/>
      <c r="F10" s="497" t="s">
        <v>8</v>
      </c>
      <c r="G10" s="497" t="s">
        <v>9</v>
      </c>
      <c r="H10" s="312" t="s">
        <v>10</v>
      </c>
    </row>
    <row r="11" spans="2:8" ht="15">
      <c r="B11" s="507"/>
      <c r="C11" s="507"/>
      <c r="D11" s="507"/>
      <c r="E11" s="507"/>
      <c r="F11" s="498"/>
      <c r="G11" s="498"/>
      <c r="H11" s="312"/>
    </row>
    <row r="12" spans="1:8" ht="48" customHeight="1">
      <c r="A12" s="517" t="s">
        <v>320</v>
      </c>
      <c r="B12" s="500" t="s">
        <v>326</v>
      </c>
      <c r="C12" s="501"/>
      <c r="D12" s="501"/>
      <c r="E12" s="501"/>
      <c r="F12" s="139">
        <f>'2. Laoseis'!C24</f>
        <v>0</v>
      </c>
      <c r="G12" s="140"/>
      <c r="H12" s="8">
        <f>'2. Laoseis'!C31</f>
        <v>0</v>
      </c>
    </row>
    <row r="13" spans="1:8" ht="48" customHeight="1">
      <c r="A13" s="517"/>
      <c r="B13" s="502" t="s">
        <v>327</v>
      </c>
      <c r="C13" s="503"/>
      <c r="D13" s="503"/>
      <c r="E13" s="504"/>
      <c r="F13" s="141"/>
      <c r="G13" s="28"/>
      <c r="H13" s="28"/>
    </row>
    <row r="14" spans="1:8" ht="15" customHeight="1">
      <c r="A14" s="499" t="s">
        <v>321</v>
      </c>
      <c r="B14" s="445" t="s">
        <v>328</v>
      </c>
      <c r="C14" s="505"/>
      <c r="D14" s="505"/>
      <c r="E14" s="505"/>
      <c r="F14" s="497" t="s">
        <v>8</v>
      </c>
      <c r="G14" s="497" t="s">
        <v>9</v>
      </c>
      <c r="H14" s="312" t="s">
        <v>10</v>
      </c>
    </row>
    <row r="15" spans="1:8" ht="15" customHeight="1">
      <c r="A15" s="499"/>
      <c r="B15" s="505"/>
      <c r="C15" s="505"/>
      <c r="D15" s="505"/>
      <c r="E15" s="505"/>
      <c r="F15" s="512"/>
      <c r="G15" s="512"/>
      <c r="H15" s="513"/>
    </row>
    <row r="16" spans="1:8" ht="41.25" customHeight="1">
      <c r="A16" s="499"/>
      <c r="B16" s="505"/>
      <c r="C16" s="505"/>
      <c r="D16" s="505"/>
      <c r="E16" s="505"/>
      <c r="F16" s="142"/>
      <c r="G16" s="142"/>
      <c r="H16" s="143"/>
    </row>
    <row r="17" spans="2:8" ht="51.75" customHeight="1">
      <c r="B17" s="523" t="s">
        <v>330</v>
      </c>
      <c r="C17" s="523"/>
      <c r="D17" s="524"/>
      <c r="E17" s="524"/>
      <c r="F17" s="525"/>
      <c r="G17" s="525"/>
      <c r="H17" s="525"/>
    </row>
    <row r="18" spans="2:8" ht="33" customHeight="1">
      <c r="B18" s="144"/>
      <c r="C18" s="144"/>
      <c r="D18" s="145"/>
      <c r="E18" s="138"/>
      <c r="F18" s="239" t="s">
        <v>339</v>
      </c>
      <c r="G18" s="36"/>
      <c r="H18" s="146"/>
    </row>
    <row r="19" spans="2:8" ht="39.75" customHeight="1">
      <c r="B19" s="526" t="s">
        <v>331</v>
      </c>
      <c r="C19" s="533" t="s">
        <v>338</v>
      </c>
      <c r="D19" s="534"/>
      <c r="E19" s="518"/>
      <c r="F19" s="519"/>
      <c r="G19" s="16"/>
      <c r="H19" s="146"/>
    </row>
    <row r="20" spans="2:8" ht="47.25" customHeight="1">
      <c r="B20" s="527"/>
      <c r="C20" s="535" t="s">
        <v>337</v>
      </c>
      <c r="D20" s="536"/>
      <c r="E20" s="518"/>
      <c r="F20" s="519"/>
      <c r="G20" s="520" t="s">
        <v>335</v>
      </c>
      <c r="H20" s="521"/>
    </row>
    <row r="21" spans="2:8" ht="39.75" customHeight="1">
      <c r="B21" s="528"/>
      <c r="C21" s="537" t="s">
        <v>336</v>
      </c>
      <c r="D21" s="538"/>
      <c r="E21" s="518"/>
      <c r="F21" s="519"/>
      <c r="G21" s="280"/>
      <c r="H21" s="351"/>
    </row>
    <row r="22" spans="1:8" s="33" customFormat="1" ht="47.25">
      <c r="A22" s="201"/>
      <c r="B22" s="241" t="s">
        <v>332</v>
      </c>
      <c r="C22" s="425"/>
      <c r="D22" s="522"/>
      <c r="E22" s="16"/>
      <c r="F22" s="16"/>
      <c r="G22" s="16"/>
      <c r="H22" s="16"/>
    </row>
    <row r="23" spans="1:8" s="33" customFormat="1" ht="47.25">
      <c r="A23" s="60" t="s">
        <v>322</v>
      </c>
      <c r="B23" s="241" t="s">
        <v>333</v>
      </c>
      <c r="C23" s="508"/>
      <c r="D23" s="509"/>
      <c r="E23" s="17"/>
      <c r="F23" s="16"/>
      <c r="G23" s="16"/>
      <c r="H23" s="16"/>
    </row>
    <row r="24" spans="1:8" s="33" customFormat="1" ht="52.5" customHeight="1">
      <c r="A24" s="201"/>
      <c r="B24" s="241" t="s">
        <v>334</v>
      </c>
      <c r="C24" s="510">
        <f>C22*C23</f>
        <v>0</v>
      </c>
      <c r="D24" s="511"/>
      <c r="E24" s="147"/>
      <c r="F24" s="58"/>
      <c r="G24" s="58"/>
      <c r="H24" s="58"/>
    </row>
    <row r="25" spans="6:8" ht="15">
      <c r="F25" s="59"/>
      <c r="G25" s="59"/>
      <c r="H25" s="59"/>
    </row>
    <row r="27" spans="1:8" ht="15.75">
      <c r="A27" s="201"/>
      <c r="B27" s="308" t="s">
        <v>364</v>
      </c>
      <c r="C27" s="378"/>
      <c r="D27" s="378"/>
      <c r="E27" s="378"/>
      <c r="F27" s="378"/>
      <c r="G27" s="378"/>
      <c r="H27" s="379"/>
    </row>
    <row r="28" spans="1:8" ht="55.5" customHeight="1">
      <c r="A28" s="195" t="s">
        <v>85</v>
      </c>
      <c r="B28" s="266" t="s">
        <v>345</v>
      </c>
      <c r="C28" s="279"/>
      <c r="D28" s="279"/>
      <c r="E28" s="279"/>
      <c r="F28" s="279"/>
      <c r="G28" s="279"/>
      <c r="H28" s="267"/>
    </row>
    <row r="29" spans="1:8" ht="84" customHeight="1">
      <c r="A29" s="195" t="s">
        <v>85</v>
      </c>
      <c r="B29" s="514" t="s">
        <v>346</v>
      </c>
      <c r="C29" s="515"/>
      <c r="D29" s="515"/>
      <c r="E29" s="515"/>
      <c r="F29" s="515"/>
      <c r="G29" s="515"/>
      <c r="H29" s="516"/>
    </row>
    <row r="30" spans="1:8" ht="128.25" customHeight="1">
      <c r="A30" s="195" t="s">
        <v>85</v>
      </c>
      <c r="B30" s="266" t="s">
        <v>343</v>
      </c>
      <c r="C30" s="279"/>
      <c r="D30" s="279"/>
      <c r="E30" s="279"/>
      <c r="F30" s="279"/>
      <c r="G30" s="279"/>
      <c r="H30" s="267"/>
    </row>
    <row r="31" spans="1:8" ht="114.75" customHeight="1">
      <c r="A31" s="195" t="s">
        <v>85</v>
      </c>
      <c r="B31" s="261" t="s">
        <v>344</v>
      </c>
      <c r="C31" s="284"/>
      <c r="D31" s="284"/>
      <c r="E31" s="284"/>
      <c r="F31" s="284"/>
      <c r="G31" s="284"/>
      <c r="H31" s="285"/>
    </row>
  </sheetData>
  <sheetProtection password="83AF" sheet="1"/>
  <mergeCells count="38">
    <mergeCell ref="B31:H31"/>
    <mergeCell ref="B4:H4"/>
    <mergeCell ref="B17:H17"/>
    <mergeCell ref="B19:B21"/>
    <mergeCell ref="B5:H5"/>
    <mergeCell ref="C19:D19"/>
    <mergeCell ref="C20:D20"/>
    <mergeCell ref="C21:D21"/>
    <mergeCell ref="G21:H21"/>
    <mergeCell ref="B9:H9"/>
    <mergeCell ref="B27:H27"/>
    <mergeCell ref="B30:H30"/>
    <mergeCell ref="B29:H29"/>
    <mergeCell ref="A12:A13"/>
    <mergeCell ref="B28:H28"/>
    <mergeCell ref="E19:F19"/>
    <mergeCell ref="E20:F20"/>
    <mergeCell ref="E21:F21"/>
    <mergeCell ref="G20:H20"/>
    <mergeCell ref="C22:D22"/>
    <mergeCell ref="C23:D23"/>
    <mergeCell ref="C24:D24"/>
    <mergeCell ref="G6:G7"/>
    <mergeCell ref="H6:H7"/>
    <mergeCell ref="F10:F11"/>
    <mergeCell ref="G10:G11"/>
    <mergeCell ref="H10:H11"/>
    <mergeCell ref="F14:F15"/>
    <mergeCell ref="G14:G15"/>
    <mergeCell ref="H14:H15"/>
    <mergeCell ref="F6:F7"/>
    <mergeCell ref="B6:E8"/>
    <mergeCell ref="A6:A8"/>
    <mergeCell ref="B12:E12"/>
    <mergeCell ref="B13:E13"/>
    <mergeCell ref="B14:E16"/>
    <mergeCell ref="A14:A16"/>
    <mergeCell ref="B10:E11"/>
  </mergeCells>
  <conditionalFormatting sqref="E24:H24">
    <cfRule type="cellIs" priority="1" dxfId="0" operator="equal" stopIfTrue="1">
      <formula>0</formula>
    </cfRule>
    <cfRule type="cellIs" priority="2" dxfId="1" operator="greaterThan" stopIfTrue="1">
      <formula>0</formula>
    </cfRule>
  </conditionalFormatting>
  <conditionalFormatting sqref="H1:H2">
    <cfRule type="cellIs" priority="3" dxfId="3" operator="equal" stopIfTrue="1">
      <formula>0</formula>
    </cfRule>
  </conditionalFormatting>
  <conditionalFormatting sqref="F8:H8 F12:H12">
    <cfRule type="cellIs" priority="4" dxfId="6" operator="equal" stopIfTrue="1">
      <formula>0</formula>
    </cfRule>
  </conditionalFormatting>
  <conditionalFormatting sqref="C24:D24">
    <cfRule type="cellIs" priority="5" dxfId="0" operator="equal" stopIfTrue="1">
      <formula>0</formula>
    </cfRule>
  </conditionalFormatting>
  <hyperlinks>
    <hyperlink ref="A28" location="'7. Aktiivsöefilter'!A6" display="&lt;&lt;Tagasi"/>
    <hyperlink ref="A29" location="'7. Aktiivsöefilter'!A10" display="&lt;&lt;Tagasi"/>
    <hyperlink ref="A30" location="'7. Aktiivsöefilter'!A14" display="&lt;&lt;Tagasi"/>
    <hyperlink ref="A31" location="'7. Aktiivsöefilter'!A23" display="&lt;&lt;Tagasi"/>
    <hyperlink ref="A23" location="Note29" display="Märkus 33"/>
    <hyperlink ref="A6:A8" location="'7. Aktiivsöefilter'!B28" display="Märkus 30"/>
    <hyperlink ref="A12:A13" location="'7. Aktiivsöefilter'!B30" display="Märkus 31"/>
    <hyperlink ref="A14:A16" location="'7. Aktiivsöefilter'!B31" display="Märkus 32"/>
  </hyperlinks>
  <printOptions horizontalCentered="1"/>
  <pageMargins left="0.748031496062992" right="0.748031496062992" top="0.984251968503937" bottom="0.984251968503937" header="0.511811023622047" footer="0.511811023622047"/>
  <pageSetup fitToHeight="0" fitToWidth="1" horizontalDpi="600" verticalDpi="600" orientation="portrait" paperSize="9" scale="86" r:id="rId3"/>
  <headerFooter alignWithMargins="0">
    <oddFooter>&amp;L&amp;C&amp;"Arial,Bold Italic"Sheet: &amp;A  (Page &amp;P of &amp;N)&amp;R</oddFooter>
  </headerFooter>
  <rowBreaks count="1" manualBreakCount="1">
    <brk id="26" max="7"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Clean Technology Centre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 Finn</dc:creator>
  <cp:keywords/>
  <dc:description/>
  <cp:lastModifiedBy>Ardi Link</cp:lastModifiedBy>
  <cp:lastPrinted>2015-10-26T09:41:18Z</cp:lastPrinted>
  <dcterms:created xsi:type="dcterms:W3CDTF">2004-08-18T10:33:59Z</dcterms:created>
  <dcterms:modified xsi:type="dcterms:W3CDTF">2015-10-28T12:01:17Z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