
<file path=[Content_Types].xml><?xml version="1.0" encoding="utf-8"?>
<Types xmlns="http://schemas.openxmlformats.org/package/2006/content-types">
  <Default ContentType="image/jpeg" Extension="jpg"/>
  <Default ContentType="application/vnd.openxmlformats-officedocument.vmlDrawing" Extension="vml"/>
  <Default ContentType="application/xml" Extension="xml"/>
  <Default ContentType="image/png" Extension="png"/>
  <Default ContentType="application/vnd.openxmlformats-package.relationships+xml" Extension="rels"/>
  <Override ContentType="application/vnd.openxmlformats-officedocument.spreadsheetml.table+xml" PartName="/xl/tables/table1.xml"/>
  <Override ContentType="application/vnd.openxmlformats-officedocument.spreadsheetml.table+xml" PartName="/xl/tables/table2.xml"/>
  <Override ContentType="application/vnd.openxmlformats-officedocument.spreadsheetml.worksheet+xml" PartName="/xl/worksheets/sheet5.xml"/>
  <Override ContentType="application/vnd.openxmlformats-officedocument.spreadsheetml.worksheet+xml" PartName="/xl/worksheets/sheet4.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6.xml"/>
  <Override ContentType="application/vnd.openxmlformats-officedocument.spreadsheetml.worksheet+xml" PartName="/xl/worksheets/sheet9.xml"/>
  <Override ContentType="application/vnd.openxmlformats-officedocument.spreadsheetml.worksheet+xml" PartName="/xl/worksheets/sheet8.xml"/>
  <Override ContentType="application/vnd.openxmlformats-officedocument.spreadsheetml.worksheet+xml" PartName="/xl/worksheets/sheet7.xml"/>
  <Override ContentType="application/vnd.openxmlformats-officedocument.spreadsheetml.sharedStrings+xml" PartName="/xl/sharedStrings.xml"/>
  <Override ContentType="application/vnd.openxmlformats-officedocument.drawing+xml" PartName="/xl/drawings/drawing4.xml"/>
  <Override ContentType="application/vnd.openxmlformats-officedocument.drawing+xml" PartName="/xl/drawings/drawing10.xml"/>
  <Override ContentType="application/vnd.openxmlformats-officedocument.drawing+xml" PartName="/xl/drawings/drawing9.xml"/>
  <Override ContentType="application/vnd.openxmlformats-officedocument.drawing+xml" PartName="/xl/drawings/drawing8.xml"/>
  <Override ContentType="application/vnd.openxmlformats-officedocument.drawing+xml" PartName="/xl/drawings/drawing3.xml"/>
  <Override ContentType="application/vnd.openxmlformats-officedocument.drawing+xml" PartName="/xl/drawings/drawing6.xml"/>
  <Override ContentType="application/vnd.openxmlformats-officedocument.drawing+xml" PartName="/xl/drawings/drawing5.xml"/>
  <Override ContentType="application/vnd.openxmlformats-officedocument.drawing+xml" PartName="/xl/drawings/drawing1.xml"/>
  <Override ContentType="application/vnd.openxmlformats-officedocument.drawing+xml" PartName="/xl/drawings/drawing12.xml"/>
  <Override ContentType="application/vnd.openxmlformats-officedocument.drawing+xml" PartName="/xl/drawings/drawing7.xml"/>
  <Override ContentType="application/vnd.openxmlformats-officedocument.drawing+xml" PartName="/xl/drawings/drawing2.xml"/>
  <Override ContentType="application/vnd.openxmlformats-officedocument.drawing+xml" PartName="/xl/drawings/drawing11.xml"/>
  <Override ContentType="application/vnd.openxmlformats-officedocument.spreadsheetml.styles+xml" PartName="/xl/styles.xml"/>
  <Override ContentType="application/vnd.openxmlformats-officedocument.spreadsheetml.comments+xml" PartName="/xl/comments1.xml"/>
  <Override ContentType="application/vnd.openxmlformats-officedocument.drawingml.chart+xml" PartName="/xl/charts/chart7.xml"/>
  <Override ContentType="application/vnd.openxmlformats-officedocument.drawingml.chart+xml" PartName="/xl/charts/chart27.xml"/>
  <Override ContentType="application/vnd.openxmlformats-officedocument.drawingml.chart+xml" PartName="/xl/charts/chart14.xml"/>
  <Override ContentType="application/vnd.openxmlformats-officedocument.drawingml.chart+xml" PartName="/xl/charts/chart18.xml"/>
  <Override ContentType="application/vnd.openxmlformats-officedocument.drawingml.chart+xml" PartName="/xl/charts/chart13.xml"/>
  <Override ContentType="application/vnd.openxmlformats-officedocument.drawingml.chart+xml" PartName="/xl/charts/chart26.xml"/>
  <Override ContentType="application/vnd.openxmlformats-officedocument.drawingml.chart+xml" PartName="/xl/charts/chart2.xml"/>
  <Override ContentType="application/vnd.openxmlformats-officedocument.drawingml.chart+xml" PartName="/xl/charts/chart22.xml"/>
  <Override ContentType="application/vnd.openxmlformats-officedocument.drawingml.chart+xml" PartName="/xl/charts/chart8.xml"/>
  <Override ContentType="application/vnd.openxmlformats-officedocument.drawingml.chart+xml" PartName="/xl/charts/chart17.xml"/>
  <Override ContentType="application/vnd.openxmlformats-officedocument.drawingml.chart+xml" PartName="/xl/charts/chart25.xml"/>
  <Override ContentType="application/vnd.openxmlformats-officedocument.drawingml.chart+xml" PartName="/xl/charts/chart12.xml"/>
  <Override ContentType="application/vnd.openxmlformats-officedocument.drawingml.chart+xml" PartName="/xl/charts/chart21.xml"/>
  <Override ContentType="application/vnd.openxmlformats-officedocument.drawingml.chart+xml" PartName="/xl/charts/chart3.xml"/>
  <Override ContentType="application/vnd.openxmlformats-officedocument.drawingml.chart+xml" PartName="/xl/charts/chart16.xml"/>
  <Override ContentType="application/vnd.openxmlformats-officedocument.drawingml.chart+xml" PartName="/xl/charts/chart11.xml"/>
  <Override ContentType="application/vnd.openxmlformats-officedocument.drawingml.chart+xml" PartName="/xl/charts/chart29.xml"/>
  <Override ContentType="application/vnd.openxmlformats-officedocument.drawingml.chart+xml" PartName="/xl/charts/chart4.xml"/>
  <Override ContentType="application/vnd.openxmlformats-officedocument.drawingml.chart+xml" PartName="/xl/charts/chart20.xml"/>
  <Override ContentType="application/vnd.openxmlformats-officedocument.drawingml.chart+xml" PartName="/xl/charts/chart24.xml"/>
  <Override ContentType="application/vnd.openxmlformats-officedocument.drawingml.chart+xml" PartName="/xl/charts/chart1.xml"/>
  <Override ContentType="application/vnd.openxmlformats-officedocument.drawingml.chart+xml" PartName="/xl/charts/chart28.xml"/>
  <Override ContentType="application/vnd.openxmlformats-officedocument.drawingml.chart+xml" PartName="/xl/charts/chart10.xml"/>
  <Override ContentType="application/vnd.openxmlformats-officedocument.drawingml.chart+xml" PartName="/xl/charts/chart6.xml"/>
  <Override ContentType="application/vnd.openxmlformats-officedocument.drawingml.chart+xml" PartName="/xl/charts/chart15.xml"/>
  <Override ContentType="application/vnd.openxmlformats-officedocument.drawingml.chart+xml" PartName="/xl/charts/chart9.xml"/>
  <Override ContentType="application/vnd.openxmlformats-officedocument.drawingml.chart+xml" PartName="/xl/charts/chart19.xml"/>
  <Override ContentType="application/vnd.openxmlformats-officedocument.drawingml.chart+xml" PartName="/xl/charts/chart5.xml"/>
  <Override ContentType="application/vnd.openxmlformats-officedocument.drawingml.chart+xml" PartName="/xl/charts/chart23.xml"/>
  <Override ContentType="application/vnd.openxmlformats-officedocument.theme+xml" PartName="/xl/theme/theme1.xml"/>
  <Override ContentType="application/vnd.openxmlformats-officedocument.spreadsheetml.sheet.main+xml" PartName="/xl/workbook.xml"/>
</Types>
</file>

<file path=_rels/.rels><?xml version="1.0" encoding="UTF-8" standalone="yes"?><Relationships xmlns="http://schemas.openxmlformats.org/package/2006/relationships"><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workbookPr/>
  <sheets>
    <sheet state="visible" name="Punktreostusallikate koormused" sheetId="1" r:id="rId4"/>
    <sheet state="visible" name="Veevõtud" sheetId="2" r:id="rId5"/>
    <sheet state="visible" name="Veekasutus" sheetId="3" r:id="rId6"/>
    <sheet state="visible" name="Veekasutus (olmevesi)" sheetId="4" r:id="rId7"/>
    <sheet state="visible" name="Olmevesi maakonniti " sheetId="5" r:id="rId8"/>
    <sheet state="visible" name="Ühisveevärk ja -kanalisatsioon" sheetId="6" r:id="rId9"/>
    <sheet state="visible" name="Reoveekogumisala" sheetId="7" r:id="rId10"/>
    <sheet state="visible" name="Veehind ja investeeringud" sheetId="8" r:id="rId11"/>
    <sheet state="visible" name="Reoveesete" sheetId="9" r:id="rId12"/>
    <sheet state="visible" name="Rannikuvee seisund (2)" sheetId="10" r:id="rId13"/>
    <sheet state="visible" name="Heas keskkonnaseisundis kogumid" sheetId="11" r:id="rId14"/>
    <sheet state="visible" name="Eesti koormused" sheetId="12" r:id="rId15"/>
  </sheets>
  <definedNames/>
  <calcPr/>
</workbook>
</file>

<file path=xl/comments1.xml><?xml version="1.0" encoding="utf-8"?>
<comments xmlns:r="http://schemas.openxmlformats.org/officeDocument/2006/relationships" xmlns="http://schemas.openxmlformats.org/spreadsheetml/2006/main">
  <authors>
    <author/>
  </authors>
  <commentList>
    <comment authorId="0" ref="A5">
      <text>
        <t xml:space="preserve">Eda Andresmaa:
Statistikaameti andmed 1. jaanuari seisuga. Kui veekasutus 1992.a kohta, siis inimeste arv 01.01.1993 seisuga.</t>
      </text>
    </comment>
    <comment authorId="0" ref="A6">
      <text>
        <t xml:space="preserve">Eda Andresmaa:
See rida dubleerib rida 4 ja on vajalik vaid järgmise rea arvutuseks (veekasutus inimese kohta aastas). See rida tuleks vist ära peita?</t>
      </text>
    </comment>
    <comment authorId="0" ref="K14">
      <text>
        <t xml:space="preserve">Eda Andresmaa:
Statistikaameti andmed 1. jaanuari seisuga. Kui veekasutus 1992.a kohta, siis inimeste arv 01.01.1993 seisuga.</t>
      </text>
    </comment>
    <comment authorId="0" ref="L14">
      <text>
        <t xml:space="preserve">Eda Andresmaa:
See rida dubleerib rida 4 ja on vajalik vaid järgmise rea arvutuseks (veekasutus inimese kohta aastas). See rida tuleks vist ära peita?</t>
      </text>
    </comment>
  </commentList>
</comments>
</file>

<file path=xl/sharedStrings.xml><?xml version="1.0" encoding="utf-8"?>
<sst xmlns="http://schemas.openxmlformats.org/spreadsheetml/2006/main" count="381" uniqueCount="222">
  <si>
    <t>Näitaja</t>
  </si>
  <si>
    <t>1992</t>
  </si>
  <si>
    <t>1993</t>
  </si>
  <si>
    <t>1994</t>
  </si>
  <si>
    <t>1995</t>
  </si>
  <si>
    <t>1996</t>
  </si>
  <si>
    <t>1997</t>
  </si>
  <si>
    <t>1998</t>
  </si>
  <si>
    <t>1999</t>
  </si>
  <si>
    <t>2000</t>
  </si>
  <si>
    <t>2001</t>
  </si>
  <si>
    <t>2002</t>
  </si>
  <si>
    <t>2003</t>
  </si>
  <si>
    <t>2004</t>
  </si>
  <si>
    <t>2005</t>
  </si>
  <si>
    <t>2006</t>
  </si>
  <si>
    <t>2007</t>
  </si>
  <si>
    <t>2008</t>
  </si>
  <si>
    <t>2009</t>
  </si>
  <si>
    <t>2010</t>
  </si>
  <si>
    <t>2011</t>
  </si>
  <si>
    <t>2012</t>
  </si>
  <si>
    <t>2013</t>
  </si>
  <si>
    <t>2014</t>
  </si>
  <si>
    <t>2015</t>
  </si>
  <si>
    <t>2016</t>
  </si>
  <si>
    <t>2017</t>
  </si>
  <si>
    <t>BHT7</t>
  </si>
  <si>
    <t>N-üld</t>
  </si>
  <si>
    <t>P-üld</t>
  </si>
  <si>
    <t>Aasta</t>
  </si>
  <si>
    <t>BHT</t>
  </si>
  <si>
    <t>Üldlämmastik</t>
  </si>
  <si>
    <t>Üldfosfor</t>
  </si>
  <si>
    <t>Ühik: miljon m3</t>
  </si>
  <si>
    <t>Põhjavesi</t>
  </si>
  <si>
    <t>Kaevandus- ja karjäärivesi</t>
  </si>
  <si>
    <t>Pinnavesi</t>
  </si>
  <si>
    <t>Merevesi</t>
  </si>
  <si>
    <t>Elektrijaamade jahutusvesi</t>
  </si>
  <si>
    <t>Kokku</t>
  </si>
  <si>
    <t>Veevõtt veeliigiti 2017.a</t>
  </si>
  <si>
    <t>Vee liik</t>
  </si>
  <si>
    <r>
      <rPr>
        <rFont val="Roboto"/>
        <b/>
        <color rgb="FFEFEFEF"/>
        <sz val="11.0"/>
      </rPr>
      <t xml:space="preserve">2017 </t>
    </r>
    <r>
      <rPr>
        <rFont val="Roboto"/>
        <b val="0"/>
        <color rgb="FFEFEFEF"/>
        <sz val="11.0"/>
      </rPr>
      <t>(milj m</t>
    </r>
    <r>
      <rPr>
        <rFont val="Roboto"/>
        <b val="0"/>
        <color rgb="FFEFEFEF"/>
        <sz val="11.0"/>
        <vertAlign val="superscript"/>
      </rPr>
      <t>3</t>
    </r>
    <r>
      <rPr>
        <rFont val="Roboto"/>
        <b val="0"/>
        <color rgb="FFEFEFEF"/>
        <sz val="11.0"/>
      </rPr>
      <t>)</t>
    </r>
  </si>
  <si>
    <t>%</t>
  </si>
  <si>
    <t>Veekasutus (mln m3/a) valdkonniti</t>
  </si>
  <si>
    <t>Olmevesi</t>
  </si>
  <si>
    <t>Tootmine, tööstus</t>
  </si>
  <si>
    <t>Põllumajandus</t>
  </si>
  <si>
    <t>Veekasutus kokku</t>
  </si>
  <si>
    <r>
      <rPr>
        <rFont val="Roboto"/>
        <color theme="1"/>
        <sz val="11.0"/>
      </rPr>
      <t>Olmevee kasutamine (mln m</t>
    </r>
    <r>
      <rPr>
        <rFont val="Roboto"/>
        <color theme="1"/>
        <sz val="11.0"/>
        <vertAlign val="superscript"/>
      </rPr>
      <t>3</t>
    </r>
    <r>
      <rPr>
        <rFont val="Roboto"/>
        <color theme="1"/>
        <sz val="11.0"/>
      </rPr>
      <t>/a)</t>
    </r>
  </si>
  <si>
    <t>Ühik</t>
  </si>
  <si>
    <t>Olmevee kasutamine (kokku)</t>
  </si>
  <si>
    <t>mln m3</t>
  </si>
  <si>
    <t>Inimeste arv Eestis</t>
  </si>
  <si>
    <t>inimest</t>
  </si>
  <si>
    <t>m3</t>
  </si>
  <si>
    <t>Olmevee kasutamine ühe elaniku kohta</t>
  </si>
  <si>
    <t>m3/a</t>
  </si>
  <si>
    <r>
      <rPr>
        <rFont val="Roboto"/>
        <color theme="1"/>
      </rPr>
      <t>m</t>
    </r>
    <r>
      <rPr>
        <rFont val="Roboto"/>
        <color theme="1"/>
        <sz val="11.0"/>
        <vertAlign val="superscript"/>
      </rPr>
      <t>3</t>
    </r>
    <r>
      <rPr>
        <rFont val="Roboto"/>
        <color theme="1"/>
        <sz val="11.0"/>
      </rPr>
      <t>/ööpäevas</t>
    </r>
  </si>
  <si>
    <t>l/ööpäevas</t>
  </si>
  <si>
    <r>
      <rPr>
        <rFont val="Roboto"/>
        <color theme="1"/>
        <sz val="11.0"/>
      </rPr>
      <t>Olmevee kasutamine (mln m</t>
    </r>
    <r>
      <rPr>
        <rFont val="Roboto"/>
        <color theme="1"/>
        <sz val="11.0"/>
        <vertAlign val="superscript"/>
      </rPr>
      <t>3</t>
    </r>
    <r>
      <rPr>
        <rFont val="Roboto"/>
        <color theme="1"/>
        <sz val="11.0"/>
      </rPr>
      <t>/a)</t>
    </r>
  </si>
  <si>
    <r>
      <rPr>
        <rFont val="Roboto"/>
        <color theme="1"/>
      </rPr>
      <t>m</t>
    </r>
    <r>
      <rPr>
        <rFont val="Roboto"/>
        <color theme="1"/>
        <sz val="11.0"/>
        <vertAlign val="superscript"/>
      </rPr>
      <t>3</t>
    </r>
    <r>
      <rPr>
        <rFont val="Roboto"/>
        <color theme="1"/>
        <sz val="11.0"/>
      </rPr>
      <t>/ööpäevas</t>
    </r>
  </si>
  <si>
    <t>Maakond</t>
  </si>
  <si>
    <r>
      <rPr>
        <rFont val="Arial"/>
        <b/>
        <color theme="1"/>
        <sz val="10.0"/>
      </rPr>
      <t>Olmeveekasutus 1 elaniku kohta (m</t>
    </r>
    <r>
      <rPr>
        <rFont val="Arial"/>
        <b/>
        <color theme="1"/>
        <sz val="10.0"/>
        <vertAlign val="superscript"/>
      </rPr>
      <t>3</t>
    </r>
    <r>
      <rPr>
        <rFont val="Arial"/>
        <b/>
        <color theme="1"/>
        <sz val="10.0"/>
      </rPr>
      <t>/a)</t>
    </r>
  </si>
  <si>
    <t>Hiiu maakond</t>
  </si>
  <si>
    <t>Saare maakond</t>
  </si>
  <si>
    <t>Põlva maakond</t>
  </si>
  <si>
    <t>Jõgeva maakond</t>
  </si>
  <si>
    <t>Rapla maakond</t>
  </si>
  <si>
    <t>Järva maakond</t>
  </si>
  <si>
    <t>Võru maakond</t>
  </si>
  <si>
    <t>Viljandi maakond</t>
  </si>
  <si>
    <t>Valga maakond</t>
  </si>
  <si>
    <t>Lääne-Viru maakond</t>
  </si>
  <si>
    <t>Eesti keskmine</t>
  </si>
  <si>
    <t>Tartu maakond</t>
  </si>
  <si>
    <t>Lääne maakond</t>
  </si>
  <si>
    <t>Pärnu maakond</t>
  </si>
  <si>
    <t>Harju maakond</t>
  </si>
  <si>
    <t>Ida-Viru maakond</t>
  </si>
  <si>
    <t>olme vesi mln m3/a</t>
  </si>
  <si>
    <t>elanike arv</t>
  </si>
  <si>
    <r>
      <rPr>
        <rFont val="Arial"/>
        <b/>
        <color theme="1"/>
        <sz val="10.0"/>
      </rPr>
      <t>Olmeveekasutus 1 elaniku kohta (m</t>
    </r>
    <r>
      <rPr>
        <rFont val="Arial"/>
        <b/>
        <color theme="1"/>
        <sz val="10.0"/>
        <vertAlign val="superscript"/>
      </rPr>
      <t>3</t>
    </r>
    <r>
      <rPr>
        <rFont val="Arial"/>
        <b/>
        <color theme="1"/>
        <sz val="10.0"/>
      </rPr>
      <t>/a)</t>
    </r>
  </si>
  <si>
    <t>Ida-Virumaa</t>
  </si>
  <si>
    <t>Harjumaa</t>
  </si>
  <si>
    <t>Pärnumaa</t>
  </si>
  <si>
    <t>Tartumaa</t>
  </si>
  <si>
    <t>Läänemaa</t>
  </si>
  <si>
    <t>Lääne-Virumaa</t>
  </si>
  <si>
    <t>Järvamaa</t>
  </si>
  <si>
    <t>Võrumaa</t>
  </si>
  <si>
    <t>Viljandimaa</t>
  </si>
  <si>
    <t>Raplamaa</t>
  </si>
  <si>
    <t>Valgamaa</t>
  </si>
  <si>
    <t>Jõgevamaa</t>
  </si>
  <si>
    <t>Põlvamaa</t>
  </si>
  <si>
    <t>Saaremaa</t>
  </si>
  <si>
    <t>Hiiumaa</t>
  </si>
  <si>
    <t>Rahvaarv mln</t>
  </si>
  <si>
    <t>Ühisveevärgi %</t>
  </si>
  <si>
    <t>Kanaliseerituse %</t>
  </si>
  <si>
    <t>Lekete osakaal (%)</t>
  </si>
  <si>
    <t>Kanaliseeritus</t>
  </si>
  <si>
    <t>Reoveekogumisala</t>
  </si>
  <si>
    <t>81- 100 %</t>
  </si>
  <si>
    <t>61 - 80 %</t>
  </si>
  <si>
    <t>41 - 60 %</t>
  </si>
  <si>
    <t>21 - 40 %</t>
  </si>
  <si>
    <t>1 - 20 %</t>
  </si>
  <si>
    <t>Kanalisatsioon puudub</t>
  </si>
  <si>
    <t>ie &gt; 2000</t>
  </si>
  <si>
    <t>ie &lt; 2000</t>
  </si>
  <si>
    <t>lahkvoolne</t>
  </si>
  <si>
    <t>ühisvoolne</t>
  </si>
  <si>
    <t>Puhasti vastavus</t>
  </si>
  <si>
    <t xml:space="preserve"> Reoveekogumisalade arv</t>
  </si>
  <si>
    <t>JAH</t>
  </si>
  <si>
    <t>EI</t>
  </si>
  <si>
    <t>Reostusnäitaja</t>
  </si>
  <si>
    <t>Esinemissagedus</t>
  </si>
  <si>
    <t>KHT</t>
  </si>
  <si>
    <t>Heljum</t>
  </si>
  <si>
    <t>teenuse_maakond</t>
  </si>
  <si>
    <t>Elanike arv</t>
  </si>
  <si>
    <t>Ühisveevärk  €/m3</t>
  </si>
  <si>
    <t>Ühiskanalisatsioon €/m3</t>
  </si>
  <si>
    <t>Veeteenus  €/m3</t>
  </si>
  <si>
    <t>Reoveekogumisala koormus</t>
  </si>
  <si>
    <t>Ühisveevärk</t>
  </si>
  <si>
    <t>Ühiskanalisatsioon</t>
  </si>
  <si>
    <t>Veeteenus</t>
  </si>
  <si>
    <t>Eesti elanikud 2020</t>
  </si>
  <si>
    <t>Hiiu</t>
  </si>
  <si>
    <t>&lt; 500</t>
  </si>
  <si>
    <t>Lääne</t>
  </si>
  <si>
    <t>501-2000</t>
  </si>
  <si>
    <t>Kogu investeeringud mln €</t>
  </si>
  <si>
    <t>Põlva</t>
  </si>
  <si>
    <t>2001-10000</t>
  </si>
  <si>
    <t>Investeering elaniku kohta €</t>
  </si>
  <si>
    <t>Valga</t>
  </si>
  <si>
    <t>10001-15000</t>
  </si>
  <si>
    <t>Jõgeva</t>
  </si>
  <si>
    <t>15001-150000</t>
  </si>
  <si>
    <t>Järva</t>
  </si>
  <si>
    <t>&gt; 150000</t>
  </si>
  <si>
    <t>Saare</t>
  </si>
  <si>
    <t>Rapla</t>
  </si>
  <si>
    <t>Võru</t>
  </si>
  <si>
    <t>Viljandi</t>
  </si>
  <si>
    <t>Lääne-Viru</t>
  </si>
  <si>
    <t>Pärnu</t>
  </si>
  <si>
    <t>Ida-Viru</t>
  </si>
  <si>
    <t>Tartu</t>
  </si>
  <si>
    <t>Harju</t>
  </si>
  <si>
    <t>Muu (haljastus. rekultiveerimine. biogaas)</t>
  </si>
  <si>
    <t>Ladustamine</t>
  </si>
  <si>
    <t>Prügila</t>
  </si>
  <si>
    <t>KOKKU</t>
  </si>
  <si>
    <t>Taaskasutatud</t>
  </si>
  <si>
    <t>Taaskasutamata</t>
  </si>
  <si>
    <t>Kvaliteedieesmärgi saavutamine</t>
  </si>
  <si>
    <t>Eesmärk</t>
  </si>
  <si>
    <t>Rannikuvee kogum</t>
  </si>
  <si>
    <t>Seisundi eesmärgi saavutamine (2019)</t>
  </si>
  <si>
    <t xml:space="preserve">*alates 2020. a kehtivad uued kogumid. Uuete kogumite seisundid uuendatakse jooksvalt seiretulemuste alusel. </t>
  </si>
  <si>
    <t>Narva-Kunda</t>
  </si>
  <si>
    <t>Tärniga infot peaks lisama graafiku juurde . Vt ka Marge kommentaar eelmisel vahelehel</t>
  </si>
  <si>
    <t>Eru-Käsmu</t>
  </si>
  <si>
    <t>Hara*</t>
  </si>
  <si>
    <t>Kolga*</t>
  </si>
  <si>
    <t>Muuga-Tallinna-Kakumäe</t>
  </si>
  <si>
    <t>Pakri</t>
  </si>
  <si>
    <t>Hiiu madala</t>
  </si>
  <si>
    <t>Haapsalu</t>
  </si>
  <si>
    <t>Matsalu</t>
  </si>
  <si>
    <t>Soela</t>
  </si>
  <si>
    <t>Kihelkonna</t>
  </si>
  <si>
    <t>Liivi*</t>
  </si>
  <si>
    <t>Kassari-Õunaku*</t>
  </si>
  <si>
    <t>Väike väin</t>
  </si>
  <si>
    <t>Väinameri</t>
  </si>
  <si>
    <t>Väga heas või heas ökoloogilises seisundis olevate pinnaveekogumite osakaal (%):</t>
  </si>
  <si>
    <t>Vooluveed</t>
  </si>
  <si>
    <t>Järved</t>
  </si>
  <si>
    <t>Rannikumeri</t>
  </si>
  <si>
    <t xml:space="preserve">Kõik pinnavee-
kogumid kokku </t>
  </si>
  <si>
    <t xml:space="preserve">Eesmärk </t>
  </si>
  <si>
    <t>Eestist pärit toitainete koormus Läänemerre. Ühik: t/a (tonni aastas)</t>
  </si>
  <si>
    <t>GUF - Soome laht; GUR - Riia laht; BAP - Läänemere avaosa</t>
  </si>
  <si>
    <t>Punktallikatest pärit koormus koosneb reoveepuhastusjaamade koormusest, tootmiskoormusest ja vesiviljeluse koormusest.</t>
  </si>
  <si>
    <t>Piiriüleste jõgede koormuse all mõeldakse Lätis Läänemerre suubuvate piiriüleste jõgede (Gauja, Salaca ja Daugava jõgede) Eesti koormuseid. Narva ja Pärnu jõe Eestist pärit koormus leitakse valgla pindala põhiselt ja on esitatud seiratud jõgede koormuse all.</t>
  </si>
  <si>
    <t>Kogukoormus GUF piirkonda</t>
  </si>
  <si>
    <t>Kogukoormus GUR piirkonda</t>
  </si>
  <si>
    <t>Kogukoormus BAP piirkonda</t>
  </si>
  <si>
    <t>Seiratud jõgedest</t>
  </si>
  <si>
    <t>Seiratud jõgedest koormus GUF piirkonda</t>
  </si>
  <si>
    <t>Seiratud jõgedest koormus GUR piirkonda</t>
  </si>
  <si>
    <t>Seiratud jõgedest koormus BAP piirkonda</t>
  </si>
  <si>
    <t>Seiramata alalt</t>
  </si>
  <si>
    <t>Seiramata alalt koormus GUF piirkonda</t>
  </si>
  <si>
    <t>Seiramata alalt koormus GUR piirkonda</t>
  </si>
  <si>
    <t>Seiramata alalt koormus BAP piirkonda</t>
  </si>
  <si>
    <t>Reoveepuhastite koormus</t>
  </si>
  <si>
    <t>Reoveepuhastite koormus GUF piirkonda</t>
  </si>
  <si>
    <t>Reoveepuhastite koormus GUR piirkonda</t>
  </si>
  <si>
    <t>Reoveepuhastite koormus BAP piirkonda</t>
  </si>
  <si>
    <t>Tootmiskoormus</t>
  </si>
  <si>
    <t>Tootmiskoormus GUF piirkonda</t>
  </si>
  <si>
    <t>Tootmiskoormus GUR piirkonda</t>
  </si>
  <si>
    <t>Tootmiskoormus BAP piirkonda</t>
  </si>
  <si>
    <t>Vesiviljeluse koormus</t>
  </si>
  <si>
    <t>Vesiviljeluse koormus GUF piirkonda</t>
  </si>
  <si>
    <t>Vesiviljeluse koormus GUR piirkonda</t>
  </si>
  <si>
    <t>Vesiviljeluse koormus BAP piirkonda</t>
  </si>
  <si>
    <t>Punktallikas</t>
  </si>
  <si>
    <t>Piiriülestest jõgedest</t>
  </si>
  <si>
    <t>NTOT</t>
  </si>
  <si>
    <t>2018</t>
  </si>
  <si>
    <t>2019</t>
  </si>
  <si>
    <t>PTOT</t>
  </si>
</sst>
</file>

<file path=xl/styles.xml><?xml version="1.0" encoding="utf-8"?>
<styleSheet xmlns="http://schemas.openxmlformats.org/spreadsheetml/2006/main" xmlns:x14ac="http://schemas.microsoft.com/office/spreadsheetml/2009/9/ac" xmlns:mc="http://schemas.openxmlformats.org/markup-compatibility/2006">
  <numFmts count="6">
    <numFmt numFmtId="164" formatCode="0.0"/>
    <numFmt numFmtId="165" formatCode="0.000"/>
    <numFmt numFmtId="166" formatCode="0.0 &quot;milj. m3&quot;"/>
    <numFmt numFmtId="167" formatCode="0 &quot;milj. m3&quot;"/>
    <numFmt numFmtId="168" formatCode="0.00 &quot;milj. m3&quot;"/>
    <numFmt numFmtId="169" formatCode="0.0 &quot;mln m3/a&quot;"/>
  </numFmts>
  <fonts count="35">
    <font>
      <sz val="11.0"/>
      <color theme="1"/>
      <name val="Arial"/>
    </font>
    <font>
      <sz val="11.0"/>
      <color rgb="FFFFFFFF"/>
      <name val="Roboto"/>
    </font>
    <font>
      <color rgb="FFFFFFFF"/>
      <name val="Roboto"/>
    </font>
    <font>
      <color theme="1"/>
      <name val="Roboto"/>
    </font>
    <font>
      <sz val="11.0"/>
      <color theme="1"/>
      <name val="Roboto"/>
    </font>
    <font>
      <sz val="12.0"/>
      <color theme="1"/>
      <name val="Roboto"/>
    </font>
    <font>
      <sz val="11.0"/>
      <color theme="0"/>
      <name val="Roboto"/>
    </font>
    <font>
      <sz val="11.0"/>
      <color rgb="FF333333"/>
      <name val="Roboto"/>
    </font>
    <font>
      <sz val="11.0"/>
      <color rgb="FF000000"/>
      <name val="Roboto"/>
    </font>
    <font>
      <b/>
      <sz val="8.0"/>
      <color theme="1"/>
      <name val="Times New Roman"/>
    </font>
    <font>
      <b/>
      <sz val="11.0"/>
      <color theme="0"/>
      <name val="Roboto"/>
    </font>
    <font>
      <b/>
      <sz val="11.0"/>
      <color rgb="FFEFEFEF"/>
      <name val="Roboto"/>
    </font>
    <font>
      <b/>
      <sz val="11.0"/>
      <color rgb="FFFFFFFF"/>
      <name val="Roboto"/>
    </font>
    <font>
      <sz val="10.0"/>
      <color theme="1"/>
      <name val="Times New Roman"/>
    </font>
    <font>
      <b/>
      <color theme="1"/>
      <name val="Roboto"/>
    </font>
    <font>
      <color theme="1"/>
      <name val="Arial"/>
    </font>
    <font>
      <sz val="10.0"/>
      <color theme="1"/>
      <name val="Arial"/>
    </font>
    <font/>
    <font>
      <b/>
      <sz val="10.0"/>
      <color theme="1"/>
      <name val="Arial"/>
    </font>
    <font>
      <i/>
      <color theme="1"/>
      <name val="Roboto"/>
    </font>
    <font>
      <b/>
      <i/>
      <sz val="10.0"/>
      <color theme="1"/>
      <name val="Arial"/>
    </font>
    <font>
      <i/>
      <sz val="10.0"/>
      <color theme="1"/>
      <name val="Arial"/>
    </font>
    <font>
      <i/>
      <sz val="11.0"/>
      <color theme="1"/>
      <name val="Roboto"/>
    </font>
    <font>
      <sz val="11.0"/>
      <color rgb="FF000000"/>
      <name val="Calibri"/>
    </font>
    <font>
      <sz val="9.0"/>
      <color rgb="FF000000"/>
      <name val="&quot;Segoe UI&quot;"/>
    </font>
    <font>
      <sz val="9.0"/>
      <color rgb="FF666666"/>
      <name val="Arial"/>
    </font>
    <font>
      <sz val="9.0"/>
      <color rgb="FF333333"/>
      <name val="Arial"/>
    </font>
    <font>
      <b/>
      <sz val="11.0"/>
      <color rgb="FFF9F8F5"/>
      <name val="Roboto"/>
    </font>
    <font>
      <b/>
    </font>
    <font>
      <b/>
      <sz val="11.0"/>
      <color rgb="FF000000"/>
      <name val="Calibri"/>
    </font>
    <font>
      <sz val="11.0"/>
      <color theme="1"/>
    </font>
    <font>
      <color rgb="FF000000"/>
      <name val="Roboto"/>
    </font>
    <font>
      <color rgb="FF000000"/>
    </font>
    <font>
      <color theme="0"/>
      <name val="Roboto"/>
    </font>
    <font>
      <sz val="11.0"/>
      <color theme="1"/>
      <name val="Calibri"/>
    </font>
  </fonts>
  <fills count="10">
    <fill>
      <patternFill patternType="none"/>
    </fill>
    <fill>
      <patternFill patternType="lightGray"/>
    </fill>
    <fill>
      <patternFill patternType="solid">
        <fgColor rgb="FFFFFFFF"/>
        <bgColor rgb="FFFFFFFF"/>
      </patternFill>
    </fill>
    <fill>
      <patternFill patternType="solid">
        <fgColor rgb="FFFFFF00"/>
        <bgColor rgb="FFFFFF00"/>
      </patternFill>
    </fill>
    <fill>
      <patternFill patternType="solid">
        <fgColor theme="4"/>
        <bgColor theme="4"/>
      </patternFill>
    </fill>
    <fill>
      <patternFill patternType="solid">
        <fgColor rgb="FFB3CEFE"/>
        <bgColor rgb="FFB3CEFE"/>
      </patternFill>
    </fill>
    <fill>
      <patternFill patternType="solid">
        <fgColor rgb="FF003087"/>
        <bgColor rgb="FF003087"/>
      </patternFill>
    </fill>
    <fill>
      <patternFill patternType="solid">
        <fgColor rgb="FFFF9900"/>
        <bgColor rgb="FFFF9900"/>
      </patternFill>
    </fill>
    <fill>
      <patternFill patternType="solid">
        <fgColor rgb="FFB3CDFF"/>
        <bgColor rgb="FFB3CDFF"/>
      </patternFill>
    </fill>
    <fill>
      <patternFill patternType="solid">
        <fgColor rgb="FFF3F3F3"/>
        <bgColor rgb="FFF3F3F3"/>
      </patternFill>
    </fill>
  </fills>
  <borders count="11">
    <border/>
    <border>
      <left style="thin">
        <color rgb="FF000000"/>
      </left>
      <top style="thin">
        <color rgb="FF000000"/>
      </top>
      <bottom style="thin">
        <color rgb="FF000000"/>
      </bottom>
    </border>
    <border>
      <top style="thin">
        <color rgb="FF000000"/>
      </top>
      <bottom style="thin">
        <color rgb="FF000000"/>
      </bottom>
    </border>
    <border>
      <right style="thin">
        <color rgb="FF000000"/>
      </right>
      <top style="thin">
        <color rgb="FF000000"/>
      </top>
      <bottom style="thin">
        <color rgb="FF000000"/>
      </bottom>
    </border>
    <border>
      <left style="thin">
        <color rgb="FF1D6DFF"/>
      </left>
      <right/>
      <top style="thin">
        <color rgb="FF1D6DFF"/>
      </top>
      <bottom style="thin">
        <color rgb="FF1D6DFF"/>
      </bottom>
    </border>
    <border>
      <left/>
      <right style="thin">
        <color rgb="FF1D6DFF"/>
      </right>
      <top style="thin">
        <color rgb="FF1D6DFF"/>
      </top>
      <bottom style="thin">
        <color rgb="FF1D6DFF"/>
      </bottom>
    </border>
    <border>
      <left style="thin">
        <color rgb="FF1D6DFF"/>
      </left>
      <top style="thin">
        <color rgb="FF1D6DFF"/>
      </top>
      <bottom style="thin">
        <color rgb="FF1D6DFF"/>
      </bottom>
    </border>
    <border>
      <left style="thin">
        <color rgb="FF000000"/>
      </left>
      <right style="thin">
        <color rgb="FF000000"/>
      </right>
      <top style="thin">
        <color rgb="FF000000"/>
      </top>
      <bottom style="thin">
        <color rgb="FF000000"/>
      </bottom>
    </border>
    <border>
      <left style="thin">
        <color rgb="FF000000"/>
      </left>
      <top style="thin">
        <color rgb="FF000000"/>
      </top>
    </border>
    <border>
      <top style="thin">
        <color rgb="FF000000"/>
      </top>
    </border>
    <border>
      <right style="thin">
        <color rgb="FF000000"/>
      </right>
      <top style="thin">
        <color rgb="FF000000"/>
      </top>
    </border>
  </borders>
  <cellStyleXfs count="1">
    <xf borderId="0" fillId="0" fontId="0" numFmtId="0" applyAlignment="1" applyFont="1"/>
  </cellStyleXfs>
  <cellXfs count="132">
    <xf borderId="0" fillId="0" fontId="0" numFmtId="0" xfId="0" applyAlignment="1" applyFont="1">
      <alignment readingOrder="0" shrinkToFit="0" vertical="bottom" wrapText="0"/>
    </xf>
    <xf borderId="1" fillId="0" fontId="1" numFmtId="0" xfId="0" applyBorder="1" applyFont="1"/>
    <xf borderId="2" fillId="0" fontId="1" numFmtId="0" xfId="0" applyBorder="1" applyFont="1"/>
    <xf borderId="3" fillId="0" fontId="1" numFmtId="0" xfId="0" applyBorder="1" applyFont="1"/>
    <xf borderId="0" fillId="0" fontId="1" numFmtId="0" xfId="0" applyFont="1"/>
    <xf borderId="0" fillId="0" fontId="2" numFmtId="0" xfId="0" applyFont="1"/>
    <xf borderId="0" fillId="0" fontId="3" numFmtId="0" xfId="0" applyFont="1"/>
    <xf borderId="0" fillId="0" fontId="4" numFmtId="0" xfId="0" applyFont="1"/>
    <xf borderId="0" fillId="0" fontId="4" numFmtId="2" xfId="0" applyFont="1" applyNumberFormat="1"/>
    <xf borderId="0" fillId="0" fontId="3" numFmtId="0" xfId="0" applyAlignment="1" applyFont="1">
      <alignment readingOrder="0"/>
    </xf>
    <xf borderId="0" fillId="0" fontId="3" numFmtId="0" xfId="0" applyAlignment="1" applyFont="1">
      <alignment readingOrder="0"/>
    </xf>
    <xf borderId="0" fillId="2" fontId="3" numFmtId="0" xfId="0" applyFill="1" applyFont="1"/>
    <xf borderId="0" fillId="0" fontId="3" numFmtId="164" xfId="0" applyFont="1" applyNumberFormat="1"/>
    <xf borderId="0" fillId="2" fontId="3" numFmtId="0" xfId="0" applyAlignment="1" applyFont="1">
      <alignment readingOrder="0"/>
    </xf>
    <xf borderId="0" fillId="0" fontId="3" numFmtId="0" xfId="0" applyFont="1"/>
    <xf borderId="0" fillId="0" fontId="3" numFmtId="2" xfId="0" applyFont="1" applyNumberFormat="1"/>
    <xf borderId="0" fillId="0" fontId="3" numFmtId="2" xfId="0" applyAlignment="1" applyFont="1" applyNumberFormat="1">
      <alignment readingOrder="0"/>
    </xf>
    <xf borderId="0" fillId="3" fontId="3" numFmtId="2" xfId="0" applyAlignment="1" applyFill="1" applyFont="1" applyNumberFormat="1">
      <alignment readingOrder="0"/>
    </xf>
    <xf borderId="0" fillId="0" fontId="5" numFmtId="0" xfId="0" applyFont="1"/>
    <xf borderId="0" fillId="2" fontId="3" numFmtId="0" xfId="0" applyAlignment="1" applyFont="1">
      <alignment readingOrder="0" shrinkToFit="0" wrapText="1"/>
    </xf>
    <xf borderId="0" fillId="0" fontId="4" numFmtId="0" xfId="0" applyFont="1"/>
    <xf borderId="0" fillId="0" fontId="6" numFmtId="0" xfId="0" applyFont="1"/>
    <xf borderId="0" fillId="0" fontId="6" numFmtId="0" xfId="0" applyAlignment="1" applyFont="1">
      <alignment readingOrder="0"/>
    </xf>
    <xf borderId="0" fillId="0" fontId="4" numFmtId="164" xfId="0" applyFont="1" applyNumberFormat="1"/>
    <xf borderId="0" fillId="0" fontId="7" numFmtId="0" xfId="0" applyAlignment="1" applyFont="1">
      <alignment readingOrder="0"/>
    </xf>
    <xf borderId="0" fillId="0" fontId="4" numFmtId="1" xfId="0" applyFont="1" applyNumberFormat="1"/>
    <xf borderId="0" fillId="0" fontId="8" numFmtId="165" xfId="0" applyAlignment="1" applyFont="1" applyNumberFormat="1">
      <alignment shrinkToFit="0" wrapText="1"/>
    </xf>
    <xf borderId="0" fillId="0" fontId="4" numFmtId="165" xfId="0" applyFont="1" applyNumberFormat="1"/>
    <xf borderId="0" fillId="0" fontId="8" numFmtId="164" xfId="0" applyAlignment="1" applyFont="1" applyNumberFormat="1">
      <alignment shrinkToFit="0" wrapText="1"/>
    </xf>
    <xf borderId="0" fillId="0" fontId="9" numFmtId="2" xfId="0" applyAlignment="1" applyFont="1" applyNumberFormat="1">
      <alignment horizontal="right"/>
    </xf>
    <xf borderId="0" fillId="0" fontId="4" numFmtId="164" xfId="0" applyAlignment="1" applyFont="1" applyNumberFormat="1">
      <alignment horizontal="left"/>
    </xf>
    <xf borderId="0" fillId="0" fontId="4" numFmtId="1" xfId="0" applyAlignment="1" applyFont="1" applyNumberFormat="1">
      <alignment horizontal="left" readingOrder="0"/>
    </xf>
    <xf borderId="0" fillId="0" fontId="3" numFmtId="0" xfId="0" applyAlignment="1" applyFont="1">
      <alignment horizontal="left" readingOrder="0"/>
    </xf>
    <xf borderId="4" fillId="4" fontId="10" numFmtId="0" xfId="0" applyBorder="1" applyFill="1" applyFont="1"/>
    <xf borderId="5" fillId="4" fontId="11" numFmtId="0" xfId="0" applyBorder="1" applyFont="1"/>
    <xf borderId="5" fillId="4" fontId="12" numFmtId="0" xfId="0" applyBorder="1" applyFont="1"/>
    <xf borderId="4" fillId="5" fontId="4" numFmtId="0" xfId="0" applyBorder="1" applyFill="1" applyFont="1"/>
    <xf borderId="5" fillId="5" fontId="4" numFmtId="166" xfId="0" applyBorder="1" applyFont="1" applyNumberFormat="1"/>
    <xf borderId="0" fillId="0" fontId="4" numFmtId="164" xfId="0" applyFont="1" applyNumberFormat="1"/>
    <xf borderId="6" fillId="0" fontId="4" numFmtId="0" xfId="0" applyBorder="1" applyFont="1"/>
    <xf borderId="5" fillId="5" fontId="4" numFmtId="167" xfId="0" applyBorder="1" applyFont="1" applyNumberFormat="1"/>
    <xf borderId="5" fillId="5" fontId="4" numFmtId="168" xfId="0" applyBorder="1" applyFont="1" applyNumberFormat="1"/>
    <xf borderId="7" fillId="0" fontId="4" numFmtId="0" xfId="0" applyBorder="1" applyFont="1"/>
    <xf borderId="7" fillId="0" fontId="3" numFmtId="0" xfId="0" applyAlignment="1" applyBorder="1" applyFont="1">
      <alignment readingOrder="0"/>
    </xf>
    <xf borderId="7" fillId="0" fontId="4" numFmtId="164" xfId="0" applyBorder="1" applyFont="1" applyNumberFormat="1"/>
    <xf borderId="7" fillId="0" fontId="4" numFmtId="169" xfId="0" applyBorder="1" applyFont="1" applyNumberFormat="1"/>
    <xf borderId="7" fillId="0" fontId="4" numFmtId="2" xfId="0" applyBorder="1" applyFont="1" applyNumberFormat="1"/>
    <xf borderId="0" fillId="0" fontId="13" numFmtId="0" xfId="0" applyFont="1"/>
    <xf borderId="0" fillId="0" fontId="4" numFmtId="2" xfId="0" applyFont="1" applyNumberFormat="1"/>
    <xf borderId="7" fillId="0" fontId="4" numFmtId="169" xfId="0" applyAlignment="1" applyBorder="1" applyFont="1" applyNumberFormat="1">
      <alignment readingOrder="0"/>
    </xf>
    <xf borderId="0" fillId="0" fontId="14" numFmtId="0" xfId="0" applyFont="1"/>
    <xf borderId="7" fillId="0" fontId="4" numFmtId="0" xfId="0" applyAlignment="1" applyBorder="1" applyFont="1">
      <alignment horizontal="right"/>
    </xf>
    <xf borderId="7" fillId="0" fontId="3" numFmtId="0" xfId="0" applyBorder="1" applyFont="1"/>
    <xf borderId="7" fillId="0" fontId="4" numFmtId="2" xfId="0" applyAlignment="1" applyBorder="1" applyFont="1" applyNumberFormat="1">
      <alignment horizontal="right"/>
    </xf>
    <xf borderId="0" fillId="0" fontId="4" numFmtId="0" xfId="0" applyAlignment="1" applyFont="1">
      <alignment horizontal="right"/>
    </xf>
    <xf borderId="8" fillId="0" fontId="4" numFmtId="0" xfId="0" applyBorder="1" applyFont="1"/>
    <xf borderId="9" fillId="0" fontId="4" numFmtId="0" xfId="0" applyBorder="1" applyFont="1"/>
    <xf borderId="9" fillId="0" fontId="3" numFmtId="0" xfId="0" applyBorder="1" applyFont="1"/>
    <xf borderId="10" fillId="0" fontId="3" numFmtId="0" xfId="0" applyBorder="1" applyFont="1"/>
    <xf borderId="7" fillId="0" fontId="4" numFmtId="1" xfId="0" applyBorder="1" applyFont="1" applyNumberFormat="1"/>
    <xf borderId="7" fillId="0" fontId="4" numFmtId="164" xfId="0" applyAlignment="1" applyBorder="1" applyFont="1" applyNumberFormat="1">
      <alignment horizontal="right"/>
    </xf>
    <xf borderId="7" fillId="0" fontId="15" numFmtId="3" xfId="0" applyAlignment="1" applyBorder="1" applyFont="1" applyNumberFormat="1">
      <alignment horizontal="right" readingOrder="0" shrinkToFit="0" vertical="bottom" wrapText="0"/>
    </xf>
    <xf borderId="0" fillId="0" fontId="16" numFmtId="2" xfId="0" applyFont="1" applyNumberFormat="1"/>
    <xf borderId="0" fillId="0" fontId="14" numFmtId="0" xfId="0" applyAlignment="1" applyFont="1">
      <alignment horizontal="center" readingOrder="0"/>
    </xf>
    <xf borderId="1" fillId="0" fontId="14" numFmtId="0" xfId="0" applyAlignment="1" applyBorder="1" applyFont="1">
      <alignment horizontal="center" readingOrder="0"/>
    </xf>
    <xf borderId="3" fillId="0" fontId="17" numFmtId="0" xfId="0" applyBorder="1" applyFont="1"/>
    <xf borderId="7" fillId="0" fontId="18" numFmtId="0" xfId="0" applyAlignment="1" applyBorder="1" applyFont="1">
      <alignment horizontal="center" shrinkToFit="0" vertical="top" wrapText="1"/>
    </xf>
    <xf borderId="7" fillId="0" fontId="18" numFmtId="0" xfId="0" applyAlignment="1" applyBorder="1" applyFont="1">
      <alignment readingOrder="0"/>
    </xf>
    <xf borderId="7" fillId="0" fontId="18" numFmtId="164" xfId="0" applyAlignment="1" applyBorder="1" applyFont="1" applyNumberFormat="1">
      <alignment readingOrder="0"/>
    </xf>
    <xf borderId="0" fillId="0" fontId="18" numFmtId="0" xfId="0" applyAlignment="1" applyFont="1">
      <alignment horizontal="center" shrinkToFit="0" vertical="top" wrapText="1"/>
    </xf>
    <xf borderId="0" fillId="0" fontId="3" numFmtId="164" xfId="0" applyFont="1" applyNumberFormat="1"/>
    <xf borderId="7" fillId="0" fontId="18" numFmtId="0" xfId="0" applyAlignment="1" applyBorder="1" applyFont="1">
      <alignment readingOrder="0"/>
    </xf>
    <xf borderId="0" fillId="0" fontId="18" numFmtId="2" xfId="0" applyFont="1" applyNumberFormat="1"/>
    <xf borderId="0" fillId="0" fontId="18" numFmtId="0" xfId="0" applyFont="1"/>
    <xf borderId="0" fillId="0" fontId="19" numFmtId="0" xfId="0" applyAlignment="1" applyFont="1">
      <alignment readingOrder="0"/>
    </xf>
    <xf borderId="0" fillId="0" fontId="20" numFmtId="2" xfId="0" applyAlignment="1" applyFont="1" applyNumberFormat="1">
      <alignment readingOrder="0"/>
    </xf>
    <xf borderId="0" fillId="0" fontId="21" numFmtId="2" xfId="0" applyAlignment="1" applyFont="1" applyNumberFormat="1">
      <alignment readingOrder="0"/>
    </xf>
    <xf borderId="0" fillId="0" fontId="20" numFmtId="2" xfId="0" applyFont="1" applyNumberFormat="1"/>
    <xf borderId="0" fillId="0" fontId="21" numFmtId="2" xfId="0" applyFont="1" applyNumberFormat="1"/>
    <xf borderId="7" fillId="0" fontId="18" numFmtId="0" xfId="0" applyBorder="1" applyFont="1"/>
    <xf borderId="7" fillId="0" fontId="18" numFmtId="164" xfId="0" applyBorder="1" applyFont="1" applyNumberFormat="1"/>
    <xf borderId="0" fillId="0" fontId="19" numFmtId="0" xfId="0" applyFont="1"/>
    <xf borderId="0" fillId="0" fontId="22" numFmtId="2" xfId="0" applyFont="1" applyNumberFormat="1"/>
    <xf borderId="0" fillId="0" fontId="23" numFmtId="0" xfId="0" applyAlignment="1" applyFont="1">
      <alignment readingOrder="0" shrinkToFit="0" vertical="bottom" wrapText="0"/>
    </xf>
    <xf borderId="0" fillId="0" fontId="23" numFmtId="0" xfId="0" applyAlignment="1" applyFont="1">
      <alignment shrinkToFit="0" vertical="bottom" wrapText="0"/>
    </xf>
    <xf borderId="0" fillId="0" fontId="23" numFmtId="0" xfId="0" applyAlignment="1" applyFont="1">
      <alignment horizontal="right" readingOrder="0" shrinkToFit="0" vertical="bottom" wrapText="0"/>
    </xf>
    <xf borderId="0" fillId="0" fontId="23" numFmtId="3" xfId="0" applyAlignment="1" applyFont="1" applyNumberFormat="1">
      <alignment horizontal="right" readingOrder="0" shrinkToFit="0" vertical="bottom" wrapText="0"/>
    </xf>
    <xf borderId="0" fillId="2" fontId="24" numFmtId="0" xfId="0" applyFont="1"/>
    <xf borderId="0" fillId="0" fontId="25" numFmtId="0" xfId="0" applyAlignment="1" applyFont="1">
      <alignment horizontal="left" readingOrder="0" shrinkToFit="0" vertical="top" wrapText="0"/>
    </xf>
    <xf borderId="0" fillId="0" fontId="26" numFmtId="0" xfId="0" applyAlignment="1" applyFont="1">
      <alignment horizontal="right" readingOrder="0" shrinkToFit="0" wrapText="0"/>
    </xf>
    <xf borderId="0" fillId="0" fontId="15" numFmtId="0" xfId="0" applyAlignment="1" applyFont="1">
      <alignment shrinkToFit="0" vertical="bottom" wrapText="0"/>
    </xf>
    <xf borderId="0" fillId="0" fontId="15" numFmtId="0" xfId="0" applyAlignment="1" applyFont="1">
      <alignment readingOrder="0" shrinkToFit="0" vertical="bottom" wrapText="0"/>
    </xf>
    <xf borderId="0" fillId="0" fontId="15" numFmtId="0" xfId="0" applyAlignment="1" applyFont="1">
      <alignment horizontal="right" readingOrder="0" shrinkToFit="0" vertical="bottom" wrapText="0"/>
    </xf>
    <xf borderId="0" fillId="0" fontId="23" numFmtId="0" xfId="0" applyAlignment="1" applyFont="1">
      <alignment readingOrder="0" shrinkToFit="0" wrapText="0"/>
    </xf>
    <xf borderId="0" fillId="0" fontId="26" numFmtId="0" xfId="0" applyAlignment="1" applyFont="1">
      <alignment horizontal="left" readingOrder="0" shrinkToFit="0" vertical="bottom" wrapText="0"/>
    </xf>
    <xf borderId="0" fillId="0" fontId="25" numFmtId="0" xfId="0" applyAlignment="1" applyFont="1">
      <alignment horizontal="center" readingOrder="0" shrinkToFit="0" vertical="bottom" wrapText="0"/>
    </xf>
    <xf borderId="0" fillId="0" fontId="25" numFmtId="0" xfId="0" applyAlignment="1" applyFont="1">
      <alignment horizontal="center" readingOrder="0" shrinkToFit="0" vertical="bottom" wrapText="0"/>
    </xf>
    <xf borderId="0" fillId="0" fontId="26" numFmtId="0" xfId="0" applyAlignment="1" applyFont="1">
      <alignment horizontal="right" readingOrder="0" shrinkToFit="0" wrapText="0"/>
    </xf>
    <xf borderId="0" fillId="0" fontId="23" numFmtId="1" xfId="0" applyAlignment="1" applyFont="1" applyNumberFormat="1">
      <alignment readingOrder="0" shrinkToFit="0" vertical="bottom" wrapText="0"/>
    </xf>
    <xf borderId="0" fillId="0" fontId="23" numFmtId="1" xfId="0" applyAlignment="1" applyFont="1" applyNumberFormat="1">
      <alignment horizontal="right" readingOrder="0" shrinkToFit="0" vertical="bottom" wrapText="0"/>
    </xf>
    <xf borderId="0" fillId="0" fontId="23" numFmtId="2" xfId="0" applyAlignment="1" applyFont="1" applyNumberFormat="1">
      <alignment horizontal="right" readingOrder="0" shrinkToFit="0" vertical="bottom" wrapText="0"/>
    </xf>
    <xf borderId="0" fillId="6" fontId="27" numFmtId="0" xfId="0" applyAlignment="1" applyFill="1" applyFont="1">
      <alignment readingOrder="0" shrinkToFit="0" vertical="bottom" wrapText="0"/>
    </xf>
    <xf borderId="0" fillId="7" fontId="3" numFmtId="0" xfId="0" applyAlignment="1" applyFill="1" applyFont="1">
      <alignment readingOrder="0"/>
    </xf>
    <xf borderId="0" fillId="8" fontId="7" numFmtId="0" xfId="0" applyAlignment="1" applyFill="1" applyFont="1">
      <alignment horizontal="right" readingOrder="0" shrinkToFit="0" vertical="bottom" wrapText="0"/>
    </xf>
    <xf borderId="0" fillId="8" fontId="7" numFmtId="2" xfId="0" applyAlignment="1" applyFont="1" applyNumberFormat="1">
      <alignment horizontal="right" readingOrder="0" shrinkToFit="0" vertical="bottom" wrapText="0"/>
    </xf>
    <xf borderId="0" fillId="8" fontId="7" numFmtId="0" xfId="0" applyAlignment="1" applyFont="1">
      <alignment readingOrder="0" shrinkToFit="0" vertical="bottom" wrapText="0"/>
    </xf>
    <xf borderId="0" fillId="8" fontId="7" numFmtId="164" xfId="0" applyAlignment="1" applyFont="1" applyNumberFormat="1">
      <alignment horizontal="right" readingOrder="0" shrinkToFit="0" vertical="bottom" wrapText="0"/>
    </xf>
    <xf borderId="0" fillId="0" fontId="7" numFmtId="0" xfId="0" applyAlignment="1" applyFont="1">
      <alignment horizontal="right" readingOrder="0" shrinkToFit="0" vertical="bottom" wrapText="0"/>
    </xf>
    <xf borderId="0" fillId="0" fontId="7" numFmtId="2" xfId="0" applyAlignment="1" applyFont="1" applyNumberFormat="1">
      <alignment horizontal="right" readingOrder="0" shrinkToFit="0" vertical="bottom" wrapText="0"/>
    </xf>
    <xf borderId="0" fillId="0" fontId="7" numFmtId="0" xfId="0" applyAlignment="1" applyFont="1">
      <alignment readingOrder="0" shrinkToFit="0" vertical="bottom" wrapText="0"/>
    </xf>
    <xf borderId="0" fillId="0" fontId="7" numFmtId="164" xfId="0" applyAlignment="1" applyFont="1" applyNumberFormat="1">
      <alignment horizontal="right" readingOrder="0" shrinkToFit="0" vertical="bottom" wrapText="0"/>
    </xf>
    <xf borderId="0" fillId="9" fontId="3" numFmtId="0" xfId="0" applyAlignment="1" applyFill="1" applyFont="1">
      <alignment readingOrder="0" shrinkToFit="0" wrapText="1"/>
    </xf>
    <xf borderId="0" fillId="9" fontId="3" numFmtId="0" xfId="0" applyAlignment="1" applyFont="1">
      <alignment readingOrder="0" shrinkToFit="0" vertical="center" wrapText="1"/>
    </xf>
    <xf borderId="0" fillId="9" fontId="3" numFmtId="0" xfId="0" applyFont="1"/>
    <xf borderId="0" fillId="0" fontId="28" numFmtId="0" xfId="0" applyFont="1"/>
    <xf borderId="0" fillId="0" fontId="29" numFmtId="0" xfId="0" applyAlignment="1" applyFont="1">
      <alignment readingOrder="0" shrinkToFit="0" vertical="bottom" wrapText="0"/>
    </xf>
    <xf borderId="0" fillId="0" fontId="17" numFmtId="0" xfId="0" applyAlignment="1" applyFont="1">
      <alignment readingOrder="0"/>
    </xf>
    <xf borderId="0" fillId="0" fontId="30" numFmtId="164" xfId="0" applyFont="1" applyNumberFormat="1"/>
    <xf borderId="0" fillId="0" fontId="23" numFmtId="0" xfId="0" applyAlignment="1" applyFont="1">
      <alignment horizontal="right" readingOrder="0" shrinkToFit="0" vertical="bottom" wrapText="0"/>
    </xf>
    <xf borderId="0" fillId="0" fontId="23" numFmtId="0" xfId="0" applyAlignment="1" applyFont="1">
      <alignment readingOrder="0" shrinkToFit="0" vertical="bottom" wrapText="0"/>
    </xf>
    <xf borderId="0" fillId="0" fontId="31" numFmtId="0" xfId="0" applyAlignment="1" applyFont="1">
      <alignment readingOrder="0"/>
    </xf>
    <xf borderId="0" fillId="0" fontId="32" numFmtId="0" xfId="0" applyFont="1"/>
    <xf borderId="0" fillId="0" fontId="23" numFmtId="0" xfId="0" applyAlignment="1" applyFont="1">
      <alignment shrinkToFit="0" vertical="bottom" wrapText="0"/>
    </xf>
    <xf borderId="0" fillId="0" fontId="23" numFmtId="164" xfId="0" applyAlignment="1" applyFont="1" applyNumberFormat="1">
      <alignment horizontal="right" readingOrder="0" shrinkToFit="0" vertical="bottom" wrapText="0"/>
    </xf>
    <xf borderId="0" fillId="0" fontId="33" numFmtId="0" xfId="0" applyFont="1"/>
    <xf borderId="0" fillId="0" fontId="33" numFmtId="0" xfId="0" applyAlignment="1" applyFont="1">
      <alignment readingOrder="0"/>
    </xf>
    <xf borderId="0" fillId="0" fontId="34" numFmtId="0" xfId="0" applyAlignment="1" applyFont="1">
      <alignment readingOrder="0" vertical="bottom"/>
    </xf>
    <xf borderId="0" fillId="0" fontId="34" numFmtId="0" xfId="0" applyAlignment="1" applyFont="1">
      <alignment vertical="bottom"/>
    </xf>
    <xf borderId="0" fillId="0" fontId="34" numFmtId="0" xfId="0" applyAlignment="1" applyFont="1">
      <alignment readingOrder="0" shrinkToFit="0" vertical="bottom" wrapText="0"/>
    </xf>
    <xf borderId="0" fillId="0" fontId="34" numFmtId="0" xfId="0" applyAlignment="1" applyFont="1">
      <alignment vertical="bottom"/>
    </xf>
    <xf borderId="0" fillId="0" fontId="34" numFmtId="0" xfId="0" applyAlignment="1" applyFont="1">
      <alignment horizontal="right" readingOrder="0" vertical="bottom"/>
    </xf>
    <xf borderId="0" fillId="0" fontId="34" numFmtId="0" xfId="0" applyAlignment="1" applyFont="1">
      <alignment horizontal="right" vertical="bottom"/>
    </xf>
  </cellXfs>
  <cellStyles count="1">
    <cellStyle xfId="0" name="Normal" builtinId="0"/>
  </cellStyles>
  <dxfs count="3">
    <dxf>
      <font/>
      <fill>
        <patternFill patternType="none"/>
      </fill>
      <border/>
    </dxf>
    <dxf>
      <font/>
      <fill>
        <patternFill patternType="solid">
          <fgColor theme="4"/>
          <bgColor theme="4"/>
        </patternFill>
      </fill>
      <border/>
    </dxf>
    <dxf>
      <font/>
      <fill>
        <patternFill patternType="solid">
          <fgColor rgb="FFB3CEFE"/>
          <bgColor rgb="FFB3CEFE"/>
        </patternFill>
      </fill>
      <border/>
    </dxf>
  </dxfs>
  <tableStyles count="2">
    <tableStyle count="3" pivot="0" name="Punktreostusallikate koormused-style">
      <tableStyleElement dxfId="1" type="headerRow"/>
      <tableStyleElement dxfId="2" type="firstRowStripe"/>
      <tableStyleElement dxfId="2" type="secondRowStripe"/>
    </tableStyle>
    <tableStyle count="3" pivot="0" name="Veevõtud-style">
      <tableStyleElement dxfId="1" type="headerRow"/>
      <tableStyleElement dxfId="2" type="firstRowStripe"/>
      <tableStyleElement dxfId="2" type="secondRowStripe"/>
    </tableStyle>
  </tableStyles>
</styleSheet>
</file>

<file path=xl/_rels/workbook.xml.rels><?xml version="1.0" encoding="UTF-8" standalone="yes"?><Relationships xmlns="http://schemas.openxmlformats.org/package/2006/relationships"><Relationship Id="rId11" Type="http://schemas.openxmlformats.org/officeDocument/2006/relationships/worksheet" Target="worksheets/sheet8.xml"/><Relationship Id="rId10" Type="http://schemas.openxmlformats.org/officeDocument/2006/relationships/worksheet" Target="worksheets/sheet7.xml"/><Relationship Id="rId13" Type="http://schemas.openxmlformats.org/officeDocument/2006/relationships/worksheet" Target="worksheets/sheet10.xml"/><Relationship Id="rId12" Type="http://schemas.openxmlformats.org/officeDocument/2006/relationships/worksheet" Target="worksheets/sheet9.xml"/><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sharedStrings" Target="sharedStrings.xml"/><Relationship Id="rId4" Type="http://schemas.openxmlformats.org/officeDocument/2006/relationships/worksheet" Target="worksheets/sheet1.xml"/><Relationship Id="rId9" Type="http://schemas.openxmlformats.org/officeDocument/2006/relationships/worksheet" Target="worksheets/sheet6.xml"/><Relationship Id="rId15" Type="http://schemas.openxmlformats.org/officeDocument/2006/relationships/worksheet" Target="worksheets/sheet12.xml"/><Relationship Id="rId14" Type="http://schemas.openxmlformats.org/officeDocument/2006/relationships/worksheet" Target="worksheets/sheet11.xml"/><Relationship Id="rId5" Type="http://schemas.openxmlformats.org/officeDocument/2006/relationships/worksheet" Target="worksheets/sheet2.xml"/><Relationship Id="rId6" Type="http://schemas.openxmlformats.org/officeDocument/2006/relationships/worksheet" Target="worksheets/sheet3.xml"/><Relationship Id="rId7" Type="http://schemas.openxmlformats.org/officeDocument/2006/relationships/worksheet" Target="worksheets/sheet4.xml"/><Relationship Id="rId8" Type="http://schemas.openxmlformats.org/officeDocument/2006/relationships/worksheet" Target="worksheets/sheet5.xml"/></Relationships>
</file>

<file path=xl/charts/chart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Heitveega keskkonda juhitud biogeenide aastased koormused</a:t>
            </a:r>
          </a:p>
        </c:rich>
      </c:tx>
      <c:overlay val="0"/>
    </c:title>
    <c:plotArea>
      <c:layout>
        <c:manualLayout>
          <c:xMode val="edge"/>
          <c:yMode val="edge"/>
          <c:x val="0.07674772036474167"/>
          <c:y val="0.14977572171869757"/>
          <c:w val="0.8047948207208419"/>
          <c:h val="0.6123454904025145"/>
        </c:manualLayout>
      </c:layout>
      <c:barChart>
        <c:barDir val="col"/>
        <c:ser>
          <c:idx val="0"/>
          <c:order val="0"/>
          <c:tx>
            <c:strRef>
              <c:f>'Punktreostusallikate koormused'!$C$7</c:f>
            </c:strRef>
          </c:tx>
          <c:spPr>
            <a:solidFill>
              <a:schemeClr val="accent4"/>
            </a:solidFill>
            <a:ln cmpd="sng">
              <a:solidFill>
                <a:srgbClr val="000000"/>
              </a:solidFill>
            </a:ln>
          </c:spPr>
          <c:cat>
            <c:strRef>
              <c:f>'Punktreostusallikate koormused'!$A$8:$A$36</c:f>
            </c:strRef>
          </c:cat>
          <c:val>
            <c:numRef>
              <c:f>'Punktreostusallikate koormused'!$C$8:$C$36</c:f>
              <c:numCache/>
            </c:numRef>
          </c:val>
        </c:ser>
        <c:axId val="460052597"/>
        <c:axId val="1416870753"/>
      </c:barChart>
      <c:catAx>
        <c:axId val="460052597"/>
        <c:scaling>
          <c:orientation val="minMax"/>
        </c:scaling>
        <c:delete val="0"/>
        <c:axPos val="b"/>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rot="-5400000"/>
          <a:lstStyle/>
          <a:p>
            <a:pPr lvl="0">
              <a:defRPr b="0">
                <a:solidFill>
                  <a:srgbClr val="333333"/>
                </a:solidFill>
                <a:latin typeface="+mn-lt"/>
              </a:defRPr>
            </a:pPr>
          </a:p>
        </c:txPr>
        <c:crossAx val="1416870753"/>
      </c:catAx>
      <c:valAx>
        <c:axId val="141687075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Üldlämmastik (tuhat t/a)</a:t>
                </a:r>
              </a:p>
            </c:rich>
          </c:tx>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460052597"/>
      </c:valAx>
      <c:barChart>
        <c:barDir val="col"/>
        <c:ser>
          <c:idx val="1"/>
          <c:order val="1"/>
          <c:tx>
            <c:strRef>
              <c:f>'Punktreostusallikate koormused'!$D$7</c:f>
            </c:strRef>
          </c:tx>
          <c:spPr>
            <a:solidFill>
              <a:schemeClr val="accent1"/>
            </a:solidFill>
            <a:ln cmpd="sng">
              <a:solidFill>
                <a:srgbClr val="000000"/>
              </a:solidFill>
            </a:ln>
          </c:spPr>
          <c:cat>
            <c:strRef>
              <c:f>'Punktreostusallikate koormused'!$A$8:$A$36</c:f>
            </c:strRef>
          </c:cat>
          <c:val>
            <c:numRef>
              <c:f>'Punktreostusallikate koormused'!$D$8:$D$36</c:f>
              <c:numCache/>
            </c:numRef>
          </c:val>
        </c:ser>
        <c:axId val="1162429387"/>
        <c:axId val="289627776"/>
      </c:barChart>
      <c:catAx>
        <c:axId val="1162429387"/>
        <c:scaling>
          <c:orientation val="minMax"/>
        </c:scaling>
        <c:delete val="0"/>
        <c:axPos val="b"/>
        <c:numFmt formatCode="General" sourceLinked="1"/>
        <c:majorTickMark val="none"/>
        <c:minorTickMark val="none"/>
        <c:spPr/>
        <c:txPr>
          <a:bodyPr rot="-5400000"/>
          <a:lstStyle/>
          <a:p>
            <a:pPr lvl="0">
              <a:defRPr b="0">
                <a:solidFill>
                  <a:srgbClr val="333333"/>
                </a:solidFill>
                <a:latin typeface="+mn-lt"/>
              </a:defRPr>
            </a:pPr>
          </a:p>
        </c:txPr>
        <c:crossAx val="289627776"/>
      </c:catAx>
      <c:valAx>
        <c:axId val="289627776"/>
        <c:scaling>
          <c:orientation val="minMax"/>
          <c:max val="1.0"/>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Üldfosfor (tuhat t/a)</a:t>
                </a:r>
              </a:p>
            </c:rich>
          </c:tx>
          <c:layout>
            <c:manualLayout>
              <c:xMode val="edge"/>
              <c:yMode val="edge"/>
              <c:x val="0.9471740433143119"/>
              <c:y val="0.11650199172457035"/>
            </c:manualLayout>
          </c:layout>
          <c:overlay val="0"/>
        </c:title>
        <c:numFmt formatCode="General" sourceLinked="0"/>
        <c:majorTickMark val="none"/>
        <c:minorTickMark val="none"/>
        <c:tickLblPos val="nextTo"/>
        <c:spPr>
          <a:ln/>
        </c:spPr>
        <c:txPr>
          <a:bodyPr/>
          <a:lstStyle/>
          <a:p>
            <a:pPr lvl="0">
              <a:defRPr b="0" sz="1200">
                <a:solidFill>
                  <a:srgbClr val="333333"/>
                </a:solidFill>
                <a:latin typeface="+mn-lt"/>
              </a:defRPr>
            </a:pPr>
          </a:p>
        </c:txPr>
        <c:crossAx val="1162429387"/>
        <c:crosses val="max"/>
        <c:majorUnit val="0.2"/>
        <c:minorUnit val="0.028571428571428574"/>
      </c:valAx>
    </c:plotArea>
    <c:legend>
      <c:legendPos val="b"/>
      <c:overlay val="0"/>
      <c:txPr>
        <a:bodyPr/>
        <a:lstStyle/>
        <a:p>
          <a:pPr lvl="0">
            <a:defRPr b="0">
              <a:solidFill>
                <a:srgbClr val="474747"/>
              </a:solidFill>
              <a:latin typeface="+mn-lt"/>
            </a:defRPr>
          </a:pPr>
        </a:p>
      </c:txPr>
    </c:legend>
    <c:plotVisOnly val="1"/>
  </c:chart>
</c:chartSpace>
</file>

<file path=xl/charts/chart1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Ühiskanalisatsiooni kasutajate osakaal</a:t>
            </a:r>
          </a:p>
        </c:rich>
      </c:tx>
      <c:overlay val="0"/>
    </c:title>
    <c:plotArea>
      <c:layout/>
      <c:barChart>
        <c:barDir val="col"/>
        <c:ser>
          <c:idx val="1"/>
          <c:order val="1"/>
          <c:tx>
            <c:strRef>
              <c:f>'Ühisveevärk ja -kanalisatsioon'!$F$4</c:f>
            </c:strRef>
          </c:tx>
          <c:spPr>
            <a:solidFill>
              <a:schemeClr val="accent2"/>
            </a:solidFill>
            <a:ln cmpd="sng">
              <a:solidFill>
                <a:srgbClr val="000000"/>
              </a:solidFill>
            </a:ln>
          </c:spPr>
          <c:dPt>
            <c:idx val="16"/>
          </c:dPt>
          <c:dPt>
            <c:idx val="17"/>
          </c:dPt>
          <c:dPt>
            <c:idx val="18"/>
          </c:dPt>
          <c:cat>
            <c:strRef>
              <c:f>'Ühisveevärk ja -kanalisatsioon'!$G$2:$Y$2</c:f>
            </c:strRef>
          </c:cat>
          <c:val>
            <c:numRef>
              <c:f>'Ühisveevärk ja -kanalisatsioon'!$G$4:$Y$4</c:f>
              <c:numCache/>
            </c:numRef>
          </c:val>
        </c:ser>
        <c:axId val="221293342"/>
        <c:axId val="10071410"/>
      </c:barChart>
      <c:catAx>
        <c:axId val="221293342"/>
        <c:scaling>
          <c:orientation val="minMax"/>
        </c:scaling>
        <c:delete val="0"/>
        <c:axPos val="b"/>
        <c:title>
          <c:tx>
            <c:rich>
              <a:bodyPr/>
              <a:lstStyle/>
              <a:p>
                <a:pPr lvl="0">
                  <a:defRPr b="0">
                    <a:solidFill>
                      <a:srgbClr val="333333"/>
                    </a:solidFill>
                    <a:latin typeface="+mn-lt"/>
                  </a:defRPr>
                </a:pPr>
                <a:r>
                  <a:rPr b="0">
                    <a:solidFill>
                      <a:srgbClr val="333333"/>
                    </a:solidFill>
                    <a:latin typeface="+mn-lt"/>
                  </a:rPr>
                  <a:t>Aasta</a:t>
                </a:r>
              </a:p>
            </c:rich>
          </c:tx>
          <c:overlay val="0"/>
        </c:title>
        <c:numFmt formatCode="General" sourceLinked="1"/>
        <c:majorTickMark val="none"/>
        <c:minorTickMark val="none"/>
        <c:spPr/>
        <c:txPr>
          <a:bodyPr/>
          <a:lstStyle/>
          <a:p>
            <a:pPr lvl="0">
              <a:defRPr b="0">
                <a:solidFill>
                  <a:srgbClr val="333333"/>
                </a:solidFill>
                <a:latin typeface="+mn-lt"/>
              </a:defRPr>
            </a:pPr>
          </a:p>
        </c:txPr>
        <c:crossAx val="10071410"/>
      </c:catAx>
      <c:valAx>
        <c:axId val="10071410"/>
        <c:scaling>
          <c:orientation val="minMax"/>
          <c:max val="9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221293342"/>
      </c:valAx>
      <c:areaChart>
        <c:ser>
          <c:idx val="0"/>
          <c:order val="0"/>
          <c:tx>
            <c:strRef>
              <c:f>'Ühisveevärk ja -kanalisatsioon'!$F$3</c:f>
            </c:strRef>
          </c:tx>
          <c:spPr>
            <a:solidFill>
              <a:srgbClr val="003087">
                <a:alpha val="30000"/>
              </a:srgbClr>
            </a:solidFill>
            <a:ln cmpd="sng" w="9525">
              <a:solidFill>
                <a:srgbClr val="003087">
                  <a:alpha val="14901"/>
                </a:srgbClr>
              </a:solidFill>
            </a:ln>
          </c:spPr>
          <c:cat>
            <c:strRef>
              <c:f>'Ühisveevärk ja -kanalisatsioon'!$G$2:$Y$2</c:f>
            </c:strRef>
          </c:cat>
          <c:val>
            <c:numRef>
              <c:f>'Ühisveevärk ja -kanalisatsioon'!$G$3:$Y$3</c:f>
              <c:numCache/>
            </c:numRef>
          </c:val>
        </c:ser>
        <c:axId val="1064979788"/>
        <c:axId val="477254057"/>
      </c:areaChart>
      <c:catAx>
        <c:axId val="1064979788"/>
        <c:scaling>
          <c:orientation val="minMax"/>
        </c:scaling>
        <c:delete val="1"/>
        <c:axPos val="b"/>
        <c:numFmt formatCode="General" sourceLinked="1"/>
        <c:majorTickMark val="none"/>
        <c:minorTickMark val="none"/>
        <c:spPr/>
        <c:txPr>
          <a:bodyPr/>
          <a:lstStyle/>
          <a:p>
            <a:pPr lvl="0">
              <a:defRPr b="0">
                <a:solidFill>
                  <a:srgbClr val="333333"/>
                </a:solidFill>
                <a:latin typeface="+mn-lt"/>
              </a:defRPr>
            </a:pPr>
          </a:p>
        </c:txPr>
        <c:crossAx val="477254057"/>
      </c:catAx>
      <c:valAx>
        <c:axId val="477254057"/>
        <c:scaling>
          <c:orientation val="minMax"/>
          <c:max val="1.38"/>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064979788"/>
        <c:crosses val="max"/>
      </c:valAx>
    </c:plotArea>
    <c:legend>
      <c:legendPos val="b"/>
      <c:overlay val="0"/>
      <c:txPr>
        <a:bodyPr/>
        <a:lstStyle/>
        <a:p>
          <a:pPr lvl="0">
            <a:defRPr b="0">
              <a:solidFill>
                <a:srgbClr val="474747"/>
              </a:solidFill>
              <a:latin typeface="+mn-lt"/>
            </a:defRPr>
          </a:pPr>
        </a:p>
      </c:txPr>
    </c:legend>
    <c:plotVisOnly val="1"/>
  </c:chart>
  <c:spPr>
    <a:solidFill>
      <a:schemeClr val="lt1"/>
    </a:solidFill>
  </c:spPr>
</c:chartSpace>
</file>

<file path=xl/charts/chart1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Maakondade keskmised ühiskanalisatsioonitorustiku lekked</a:t>
            </a:r>
          </a:p>
        </c:rich>
      </c:tx>
      <c:overlay val="0"/>
    </c:title>
    <c:plotArea>
      <c:layout/>
      <c:barChart>
        <c:barDir val="bar"/>
        <c:ser>
          <c:idx val="0"/>
          <c:order val="0"/>
          <c:spPr>
            <a:solidFill>
              <a:schemeClr val="accent5"/>
            </a:solidFill>
            <a:ln cmpd="sng">
              <a:solidFill>
                <a:srgbClr val="000000"/>
              </a:solidFill>
            </a:ln>
          </c:spPr>
          <c:dPt>
            <c:idx val="2"/>
          </c:dPt>
          <c:dPt>
            <c:idx val="3"/>
          </c:dPt>
          <c:dPt>
            <c:idx val="7"/>
          </c:dPt>
          <c:dPt>
            <c:idx val="9"/>
            <c:spPr>
              <a:solidFill>
                <a:schemeClr val="accent3"/>
              </a:solidFill>
              <a:ln cmpd="sng">
                <a:solidFill>
                  <a:srgbClr val="000000"/>
                </a:solidFill>
              </a:ln>
            </c:spPr>
          </c:dPt>
          <c:cat>
            <c:strRef>
              <c:f>'Ühisveevärk ja -kanalisatsioon'!$B$60:$B$75</c:f>
            </c:strRef>
          </c:cat>
          <c:val>
            <c:numRef>
              <c:f>'Ühisveevärk ja -kanalisatsioon'!$C$60:$C$75</c:f>
              <c:numCache/>
            </c:numRef>
          </c:val>
        </c:ser>
        <c:axId val="579424273"/>
        <c:axId val="1975053538"/>
      </c:barChart>
      <c:catAx>
        <c:axId val="579424273"/>
        <c:scaling>
          <c:orientation val="maxMin"/>
        </c:scaling>
        <c:delete val="0"/>
        <c:axPos val="l"/>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a:solidFill>
                  <a:srgbClr val="333333"/>
                </a:solidFill>
                <a:latin typeface="+mn-lt"/>
              </a:defRPr>
            </a:pPr>
          </a:p>
        </c:txPr>
        <c:crossAx val="1975053538"/>
      </c:catAx>
      <c:valAx>
        <c:axId val="1975053538"/>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Lekete osakaal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579424273"/>
        <c:crosses val="max"/>
      </c:valAx>
    </c:plotArea>
    <c:legend>
      <c:legendPos val="r"/>
      <c:overlay val="0"/>
      <c:txPr>
        <a:bodyPr/>
        <a:lstStyle/>
        <a:p>
          <a:pPr lvl="0">
            <a:defRPr b="0">
              <a:solidFill>
                <a:srgbClr val="474747"/>
              </a:solidFill>
              <a:latin typeface="+mn-lt"/>
            </a:defRPr>
          </a:pPr>
        </a:p>
      </c:txPr>
    </c:legend>
    <c:plotVisOnly val="1"/>
  </c:chart>
  <c:spPr>
    <a:solidFill>
      <a:schemeClr val="lt1"/>
    </a:solidFill>
  </c:spPr>
</c:chartSpace>
</file>

<file path=xl/charts/chart1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Kanaliseerituse osakaalud reoveekogumisaladel alla 2000 ie</a:t>
            </a:r>
          </a:p>
        </c:rich>
      </c:tx>
      <c:overlay val="0"/>
    </c:title>
    <c:plotArea>
      <c:layout>
        <c:manualLayout>
          <c:xMode val="edge"/>
          <c:yMode val="edge"/>
          <c:x val="0.07005044136191678"/>
          <c:y val="0.1814720812182741"/>
          <c:w val="0.553530895334174"/>
          <c:h val="0.7057984370300717"/>
        </c:manualLayout>
      </c:layout>
      <c:pieChart>
        <c:varyColors val="1"/>
        <c:ser>
          <c:idx val="0"/>
          <c:order val="0"/>
          <c:tx>
            <c:strRef>
              <c:f>Reoveekogumisala!$J$1</c:f>
            </c:strRef>
          </c:tx>
          <c:dPt>
            <c:idx val="0"/>
            <c:spPr>
              <a:solidFill>
                <a:srgbClr val="003087"/>
              </a:solidFill>
            </c:spPr>
          </c:dPt>
          <c:dPt>
            <c:idx val="1"/>
            <c:spPr>
              <a:solidFill>
                <a:srgbClr val="006EB4"/>
              </a:solidFill>
            </c:spPr>
          </c:dPt>
          <c:dPt>
            <c:idx val="2"/>
            <c:spPr>
              <a:solidFill>
                <a:srgbClr val="009BE1"/>
              </a:solidFill>
            </c:spPr>
          </c:dPt>
          <c:dPt>
            <c:idx val="3"/>
            <c:spPr>
              <a:solidFill>
                <a:srgbClr val="41B9EB"/>
              </a:solidFill>
            </c:spPr>
          </c:dPt>
          <c:dPt>
            <c:idx val="4"/>
            <c:spPr>
              <a:solidFill>
                <a:srgbClr val="91D2F5"/>
              </a:solidFill>
            </c:spPr>
          </c:dPt>
          <c:dPt>
            <c:idx val="5"/>
            <c:spPr>
              <a:solidFill>
                <a:srgbClr val="999999"/>
              </a:solidFill>
            </c:spPr>
          </c:dPt>
          <c:dLbls>
            <c:showLegendKey val="0"/>
            <c:showVal val="0"/>
            <c:showCatName val="0"/>
            <c:showSerName val="0"/>
            <c:showPercent val="1"/>
            <c:showBubbleSize val="0"/>
            <c:showLeaderLines val="1"/>
          </c:dLbls>
          <c:cat>
            <c:strRef>
              <c:f>Reoveekogumisala!$I$2:$I$7</c:f>
            </c:strRef>
          </c:cat>
          <c:val>
            <c:numRef>
              <c:f>Reoveekogumisala!$J$2:$J$7</c:f>
              <c:numCache/>
            </c:numRef>
          </c:val>
        </c:ser>
        <c:dLbls>
          <c:showLegendKey val="0"/>
          <c:showVal val="0"/>
          <c:showCatName val="0"/>
          <c:showSerName val="0"/>
          <c:showPercent val="0"/>
          <c:showBubbleSize val="0"/>
        </c:dLbls>
        <c:firstSliceAng val="0"/>
      </c:pieChart>
    </c:plotArea>
    <c:legend>
      <c:legendPos val="r"/>
      <c:layout>
        <c:manualLayout>
          <c:xMode val="edge"/>
          <c:yMode val="edge"/>
          <c:x val="0.6410014011377179"/>
          <c:y val="0.3862098138747885"/>
        </c:manualLayout>
      </c:layout>
      <c:overlay val="0"/>
      <c:txPr>
        <a:bodyPr/>
        <a:lstStyle/>
        <a:p>
          <a:pPr lvl="0">
            <a:defRPr b="0" sz="1400">
              <a:solidFill>
                <a:srgbClr val="474747"/>
              </a:solidFill>
              <a:latin typeface="+mn-lt"/>
            </a:defRPr>
          </a:pPr>
        </a:p>
      </c:txPr>
    </c:legend>
    <c:plotVisOnly val="1"/>
  </c:chart>
</c:chartSpace>
</file>

<file path=xl/charts/chart1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ie &gt; 2000</a:t>
            </a:r>
          </a:p>
        </c:rich>
      </c:tx>
      <c:layout>
        <c:manualLayout>
          <c:xMode val="edge"/>
          <c:yMode val="edge"/>
          <c:x val="0.5359166666666667"/>
          <c:y val="0.17398921832884096"/>
        </c:manualLayout>
      </c:layout>
      <c:overlay val="0"/>
    </c:title>
    <c:plotArea>
      <c:layout>
        <c:manualLayout>
          <c:xMode val="edge"/>
          <c:yMode val="edge"/>
          <c:x val="0.2660380789364069"/>
          <c:y val="0.2612309074573225"/>
          <c:w val="0.659711921063593"/>
          <c:h val="0.6915992812219228"/>
        </c:manualLayout>
      </c:layout>
      <c:pieChart>
        <c:varyColors val="1"/>
        <c:ser>
          <c:idx val="0"/>
          <c:order val="0"/>
          <c:tx>
            <c:strRef>
              <c:f>Reoveekogumisala!$B$26</c:f>
            </c:strRef>
          </c:tx>
          <c:dPt>
            <c:idx val="0"/>
            <c:spPr>
              <a:solidFill>
                <a:schemeClr val="accent3"/>
              </a:solidFill>
            </c:spPr>
          </c:dPt>
          <c:dPt>
            <c:idx val="1"/>
            <c:spPr>
              <a:solidFill>
                <a:schemeClr val="accent5"/>
              </a:solidFill>
            </c:spPr>
          </c:dPt>
          <c:dLbls>
            <c:showLegendKey val="0"/>
            <c:showVal val="0"/>
            <c:showCatName val="0"/>
            <c:showSerName val="0"/>
            <c:showPercent val="1"/>
            <c:showBubbleSize val="0"/>
            <c:showLeaderLines val="1"/>
          </c:dLbls>
          <c:cat>
            <c:strRef>
              <c:f>Reoveekogumisala!$A$27:$A$28</c:f>
            </c:strRef>
          </c:cat>
          <c:val>
            <c:numRef>
              <c:f>Reoveekogumisala!$B$27:$B$28</c:f>
              <c:numCache/>
            </c:numRef>
          </c:val>
        </c:ser>
        <c:dLbls>
          <c:showLegendKey val="0"/>
          <c:showVal val="0"/>
          <c:showCatName val="0"/>
          <c:showSerName val="0"/>
          <c:showPercent val="0"/>
          <c:showBubbleSize val="0"/>
        </c:dLbls>
        <c:firstSliceAng val="0"/>
      </c:pieChart>
    </c:plotArea>
    <c:legend>
      <c:legendPos val="l"/>
      <c:layout>
        <c:manualLayout>
          <c:xMode val="edge"/>
          <c:yMode val="edge"/>
          <c:x val="0.09813688327316486"/>
          <c:y val="0.5469451931716083"/>
        </c:manualLayout>
      </c:layout>
      <c:overlay val="0"/>
      <c:txPr>
        <a:bodyPr/>
        <a:lstStyle/>
        <a:p>
          <a:pPr lvl="0">
            <a:defRPr b="0">
              <a:solidFill>
                <a:srgbClr val="474747"/>
              </a:solidFill>
              <a:latin typeface="+mn-lt"/>
            </a:defRPr>
          </a:pPr>
        </a:p>
      </c:txPr>
    </c:legend>
    <c:plotVisOnly val="1"/>
  </c:chart>
</c:chartSpace>
</file>

<file path=xl/charts/chart1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ie &lt; 2000</a:t>
            </a:r>
          </a:p>
        </c:rich>
      </c:tx>
      <c:layout>
        <c:manualLayout>
          <c:xMode val="edge"/>
          <c:yMode val="edge"/>
          <c:x val="-0.4946247884940778"/>
          <c:y val="0.1793800539083558"/>
        </c:manualLayout>
      </c:layout>
      <c:overlay val="0"/>
    </c:title>
    <c:plotArea>
      <c:layout>
        <c:manualLayout>
          <c:xMode val="edge"/>
          <c:yMode val="edge"/>
          <c:x val="0.0"/>
          <c:y val="0.26549865229110514"/>
          <c:w val="0.6735603305328326"/>
          <c:h val="0.6846361185983828"/>
        </c:manualLayout>
      </c:layout>
      <c:pieChart>
        <c:varyColors val="1"/>
        <c:ser>
          <c:idx val="0"/>
          <c:order val="0"/>
          <c:tx>
            <c:strRef>
              <c:f>Reoveekogumisala!$C$26</c:f>
            </c:strRef>
          </c:tx>
          <c:dPt>
            <c:idx val="0"/>
            <c:spPr>
              <a:solidFill>
                <a:schemeClr val="accent3"/>
              </a:solidFill>
            </c:spPr>
          </c:dPt>
          <c:dPt>
            <c:idx val="1"/>
            <c:spPr>
              <a:solidFill>
                <a:schemeClr val="accent5"/>
              </a:solidFill>
            </c:spPr>
          </c:dPt>
          <c:dLbls>
            <c:showLegendKey val="0"/>
            <c:showVal val="0"/>
            <c:showCatName val="0"/>
            <c:showSerName val="0"/>
            <c:showPercent val="1"/>
            <c:showBubbleSize val="0"/>
            <c:showLeaderLines val="1"/>
          </c:dLbls>
          <c:cat>
            <c:strRef>
              <c:f>Reoveekogumisala!$A$27:$A$28</c:f>
            </c:strRef>
          </c:cat>
          <c:val>
            <c:numRef>
              <c:f>Reoveekogumisala!$C$27:$C$28</c:f>
              <c:numCache/>
            </c:numRef>
          </c:val>
        </c:ser>
        <c:dLbls>
          <c:showLegendKey val="0"/>
          <c:showVal val="0"/>
          <c:showCatName val="0"/>
          <c:showSerName val="0"/>
          <c:showPercent val="0"/>
          <c:showBubbleSize val="0"/>
        </c:dLbls>
        <c:firstSliceAng val="0"/>
      </c:pieChart>
    </c:plotArea>
    <c:plotVisOnly val="1"/>
  </c:chart>
</c:chartSpace>
</file>

<file path=xl/charts/chart1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Alla 2000 ie reoveekogumisalade puhastite vastavus loa tingimustele</a:t>
            </a:r>
          </a:p>
        </c:rich>
      </c:tx>
      <c:overlay val="0"/>
    </c:title>
    <c:plotArea>
      <c:layout>
        <c:manualLayout>
          <c:xMode val="edge"/>
          <c:yMode val="edge"/>
          <c:x val="0.03100719424460433"/>
          <c:y val="0.1807811291569992"/>
          <c:w val="0.586978417266187"/>
          <c:h val="0.7624663810371074"/>
        </c:manualLayout>
      </c:layout>
      <c:pieChart>
        <c:varyColors val="1"/>
        <c:ser>
          <c:idx val="0"/>
          <c:order val="0"/>
          <c:tx>
            <c:strRef>
              <c:f>Reoveekogumisala!$J$54</c:f>
            </c:strRef>
          </c:tx>
          <c:dPt>
            <c:idx val="0"/>
            <c:spPr>
              <a:solidFill>
                <a:schemeClr val="accent3"/>
              </a:solidFill>
            </c:spPr>
          </c:dPt>
          <c:dPt>
            <c:idx val="1"/>
            <c:spPr>
              <a:solidFill>
                <a:schemeClr val="accent4"/>
              </a:solidFill>
            </c:spPr>
          </c:dPt>
          <c:dPt>
            <c:idx val="2"/>
            <c:spPr>
              <a:solidFill>
                <a:schemeClr val="accent2"/>
              </a:solidFill>
            </c:spPr>
          </c:dPt>
          <c:dPt>
            <c:idx val="3"/>
          </c:dPt>
          <c:dLbls>
            <c:showLegendKey val="0"/>
            <c:showVal val="0"/>
            <c:showCatName val="0"/>
            <c:showSerName val="0"/>
            <c:showPercent val="1"/>
            <c:showBubbleSize val="0"/>
            <c:showLeaderLines val="1"/>
          </c:dLbls>
          <c:cat>
            <c:strRef>
              <c:f>Reoveekogumisala!$I$55:$I$58</c:f>
            </c:strRef>
          </c:cat>
          <c:val>
            <c:numRef>
              <c:f>Reoveekogumisala!$J$55:$J$58</c:f>
              <c:numCache/>
            </c:numRef>
          </c:val>
        </c:ser>
        <c:dLbls>
          <c:showLegendKey val="0"/>
          <c:showVal val="0"/>
          <c:showCatName val="0"/>
          <c:showSerName val="0"/>
          <c:showPercent val="0"/>
          <c:showBubbleSize val="0"/>
        </c:dLbls>
        <c:firstSliceAng val="0"/>
      </c:pieChart>
    </c:plotArea>
    <c:legend>
      <c:legendPos val="r"/>
      <c:layout>
        <c:manualLayout>
          <c:xMode val="edge"/>
          <c:yMode val="edge"/>
          <c:x val="0.6448157552083335"/>
          <c:y val="0.39869721473495057"/>
        </c:manualLayout>
      </c:layout>
      <c:overlay val="0"/>
      <c:txPr>
        <a:bodyPr/>
        <a:lstStyle/>
        <a:p>
          <a:pPr lvl="0">
            <a:defRPr b="0">
              <a:solidFill>
                <a:srgbClr val="474747"/>
              </a:solidFill>
              <a:latin typeface="+mn-lt"/>
            </a:defRPr>
          </a:pPr>
        </a:p>
      </c:txPr>
    </c:legend>
    <c:plotVisOnly val="1"/>
  </c:chart>
</c:chartSpace>
</file>

<file path=xl/charts/chart1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Mittevastavust põhjustanud reostusnäitaja esinemissagedus</a:t>
            </a:r>
          </a:p>
        </c:rich>
      </c:tx>
      <c:overlay val="0"/>
    </c:title>
    <c:plotArea>
      <c:layout/>
      <c:barChart>
        <c:barDir val="col"/>
        <c:ser>
          <c:idx val="0"/>
          <c:order val="0"/>
          <c:tx>
            <c:strRef>
              <c:f>Reoveekogumisala!$B$83</c:f>
            </c:strRef>
          </c:tx>
          <c:spPr>
            <a:solidFill>
              <a:schemeClr val="accent3"/>
            </a:solidFill>
            <a:ln cmpd="sng">
              <a:solidFill>
                <a:srgbClr val="000000"/>
              </a:solidFill>
            </a:ln>
          </c:spPr>
          <c:dLbls>
            <c:numFmt formatCode="General" sourceLinked="1"/>
            <c:txPr>
              <a:bodyPr/>
              <a:lstStyle/>
              <a:p>
                <a:pPr lvl="0">
                  <a:defRPr>
                    <a:solidFill>
                      <a:srgbClr val="003087"/>
                    </a:solidFill>
                  </a:defRPr>
                </a:pPr>
              </a:p>
            </c:txPr>
            <c:showLegendKey val="0"/>
            <c:showVal val="1"/>
            <c:showCatName val="0"/>
            <c:showSerName val="0"/>
            <c:showPercent val="0"/>
            <c:showBubbleSize val="0"/>
          </c:dLbls>
          <c:cat>
            <c:strRef>
              <c:f>Reoveekogumisala!$A$84:$A$88</c:f>
            </c:strRef>
          </c:cat>
          <c:val>
            <c:numRef>
              <c:f>Reoveekogumisala!$B$84:$B$88</c:f>
              <c:numCache/>
            </c:numRef>
          </c:val>
        </c:ser>
        <c:axId val="268702898"/>
        <c:axId val="1583942031"/>
      </c:barChart>
      <c:catAx>
        <c:axId val="268702898"/>
        <c:scaling>
          <c:orientation val="minMax"/>
        </c:scaling>
        <c:delete val="0"/>
        <c:axPos val="b"/>
        <c:title>
          <c:tx>
            <c:rich>
              <a:bodyPr/>
              <a:lstStyle/>
              <a:p>
                <a:pPr lvl="0">
                  <a:defRPr b="0">
                    <a:solidFill>
                      <a:srgbClr val="333333"/>
                    </a:solidFill>
                    <a:latin typeface="+mn-lt"/>
                  </a:defRPr>
                </a:pPr>
                <a:r>
                  <a:rPr b="0">
                    <a:solidFill>
                      <a:srgbClr val="333333"/>
                    </a:solidFill>
                    <a:latin typeface="+mn-lt"/>
                  </a:rPr>
                  <a:t>Reostusnäitaja</a:t>
                </a:r>
              </a:p>
            </c:rich>
          </c:tx>
          <c:overlay val="0"/>
        </c:title>
        <c:numFmt formatCode="General" sourceLinked="1"/>
        <c:majorTickMark val="none"/>
        <c:minorTickMark val="none"/>
        <c:spPr/>
        <c:txPr>
          <a:bodyPr/>
          <a:lstStyle/>
          <a:p>
            <a:pPr lvl="0">
              <a:defRPr b="0">
                <a:solidFill>
                  <a:srgbClr val="333333"/>
                </a:solidFill>
                <a:latin typeface="+mn-lt"/>
              </a:defRPr>
            </a:pPr>
          </a:p>
        </c:txPr>
        <c:crossAx val="1583942031"/>
      </c:catAx>
      <c:valAx>
        <c:axId val="158394203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Esinemissagedus</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268702898"/>
      </c:valAx>
    </c:plotArea>
    <c:legend>
      <c:legendPos val="r"/>
      <c:overlay val="0"/>
      <c:txPr>
        <a:bodyPr/>
        <a:lstStyle/>
        <a:p>
          <a:pPr lvl="0">
            <a:defRPr b="0">
              <a:solidFill>
                <a:srgbClr val="474747"/>
              </a:solidFill>
              <a:latin typeface="+mn-lt"/>
            </a:defRPr>
          </a:pPr>
        </a:p>
      </c:txPr>
    </c:legend>
    <c:plotVisOnly val="1"/>
  </c:chart>
</c:chartSpace>
</file>

<file path=xl/charts/chart1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Ühisveevärgi- ja kanalisatsiooniteenuse hinnad maakonniti</a:t>
            </a:r>
          </a:p>
        </c:rich>
      </c:tx>
      <c:overlay val="0"/>
    </c:title>
    <c:plotArea>
      <c:layout/>
      <c:areaChart>
        <c:ser>
          <c:idx val="0"/>
          <c:order val="0"/>
          <c:tx>
            <c:strRef>
              <c:f>'Veehind ja investeeringud'!$B$1</c:f>
            </c:strRef>
          </c:tx>
          <c:spPr>
            <a:solidFill>
              <a:srgbClr val="003087">
                <a:alpha val="30000"/>
              </a:srgbClr>
            </a:solidFill>
            <a:ln cmpd="sng">
              <a:solidFill>
                <a:srgbClr val="003087">
                  <a:alpha val="10196"/>
                </a:srgbClr>
              </a:solidFill>
            </a:ln>
          </c:spPr>
          <c:cat>
            <c:strRef>
              <c:f>'Veehind ja investeeringud'!$A$2:$A$16</c:f>
            </c:strRef>
          </c:cat>
          <c:val>
            <c:numRef>
              <c:f>'Veehind ja investeeringud'!$B$2:$B$16</c:f>
              <c:numCache/>
            </c:numRef>
          </c:val>
        </c:ser>
        <c:axId val="416181414"/>
        <c:axId val="2004736195"/>
      </c:areaChart>
      <c:catAx>
        <c:axId val="416181414"/>
        <c:scaling>
          <c:orientation val="minMax"/>
        </c:scaling>
        <c:delete val="0"/>
        <c:axPos val="b"/>
        <c:title>
          <c:tx>
            <c:rich>
              <a:bodyPr/>
              <a:lstStyle/>
              <a:p>
                <a:pPr lvl="0">
                  <a:defRPr b="0">
                    <a:solidFill>
                      <a:srgbClr val="333333"/>
                    </a:solidFill>
                    <a:latin typeface="+mn-lt"/>
                  </a:defRPr>
                </a:pPr>
                <a:r>
                  <a:rPr b="0">
                    <a:solidFill>
                      <a:srgbClr val="333333"/>
                    </a:solidFill>
                    <a:latin typeface="+mn-lt"/>
                  </a:rPr>
                  <a:t>Maakond</a:t>
                </a:r>
              </a:p>
            </c:rich>
          </c:tx>
          <c:overlay val="0"/>
        </c:title>
        <c:numFmt formatCode="General" sourceLinked="1"/>
        <c:majorTickMark val="none"/>
        <c:minorTickMark val="none"/>
        <c:spPr/>
        <c:txPr>
          <a:bodyPr/>
          <a:lstStyle/>
          <a:p>
            <a:pPr lvl="0">
              <a:defRPr b="0">
                <a:solidFill>
                  <a:srgbClr val="333333"/>
                </a:solidFill>
                <a:latin typeface="+mn-lt"/>
              </a:defRPr>
            </a:pPr>
          </a:p>
        </c:txPr>
        <c:crossAx val="2004736195"/>
      </c:catAx>
      <c:valAx>
        <c:axId val="2004736195"/>
        <c:scaling>
          <c:orientation val="minMax"/>
          <c:max val="100000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Elanike arv</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416181414"/>
      </c:valAx>
      <c:lineChart>
        <c:ser>
          <c:idx val="1"/>
          <c:order val="1"/>
          <c:tx>
            <c:strRef>
              <c:f>'Veehind ja investeeringud'!$C$1</c:f>
            </c:strRef>
          </c:tx>
          <c:spPr>
            <a:ln cmpd="sng" w="28575">
              <a:solidFill>
                <a:schemeClr val="accent3"/>
              </a:solidFill>
            </a:ln>
          </c:spPr>
          <c:marker>
            <c:symbol val="none"/>
          </c:marker>
          <c:cat>
            <c:strRef>
              <c:f>'Veehind ja investeeringud'!$A$2:$A$16</c:f>
            </c:strRef>
          </c:cat>
          <c:val>
            <c:numRef>
              <c:f>'Veehind ja investeeringud'!$C$2:$C$16</c:f>
              <c:numCache/>
            </c:numRef>
          </c:val>
          <c:smooth val="0"/>
        </c:ser>
        <c:ser>
          <c:idx val="2"/>
          <c:order val="2"/>
          <c:tx>
            <c:strRef>
              <c:f>'Veehind ja investeeringud'!$D$1</c:f>
            </c:strRef>
          </c:tx>
          <c:spPr>
            <a:ln cmpd="sng" w="28575">
              <a:solidFill>
                <a:schemeClr val="accent1"/>
              </a:solidFill>
            </a:ln>
          </c:spPr>
          <c:marker>
            <c:symbol val="none"/>
          </c:marker>
          <c:cat>
            <c:strRef>
              <c:f>'Veehind ja investeeringud'!$A$2:$A$16</c:f>
            </c:strRef>
          </c:cat>
          <c:val>
            <c:numRef>
              <c:f>'Veehind ja investeeringud'!$D$2:$D$16</c:f>
              <c:numCache/>
            </c:numRef>
          </c:val>
          <c:smooth val="0"/>
        </c:ser>
        <c:ser>
          <c:idx val="3"/>
          <c:order val="3"/>
          <c:tx>
            <c:strRef>
              <c:f>'Veehind ja investeeringud'!$E$1</c:f>
            </c:strRef>
          </c:tx>
          <c:spPr>
            <a:ln cmpd="sng" w="38100">
              <a:solidFill>
                <a:schemeClr val="accent4"/>
              </a:solidFill>
            </a:ln>
          </c:spPr>
          <c:marker>
            <c:symbol val="none"/>
          </c:marker>
          <c:cat>
            <c:strRef>
              <c:f>'Veehind ja investeeringud'!$A$2:$A$16</c:f>
            </c:strRef>
          </c:cat>
          <c:val>
            <c:numRef>
              <c:f>'Veehind ja investeeringud'!$E$2:$E$16</c:f>
              <c:numCache/>
            </c:numRef>
          </c:val>
          <c:smooth val="0"/>
        </c:ser>
        <c:axId val="476246349"/>
        <c:axId val="769158202"/>
      </c:lineChart>
      <c:catAx>
        <c:axId val="476246349"/>
        <c:scaling>
          <c:orientation val="minMax"/>
        </c:scaling>
        <c:delete val="1"/>
        <c:axPos val="b"/>
        <c:numFmt formatCode="General" sourceLinked="1"/>
        <c:majorTickMark val="none"/>
        <c:minorTickMark val="none"/>
        <c:spPr/>
        <c:txPr>
          <a:bodyPr/>
          <a:lstStyle/>
          <a:p>
            <a:pPr lvl="0">
              <a:defRPr b="0">
                <a:solidFill>
                  <a:srgbClr val="333333"/>
                </a:solidFill>
                <a:latin typeface="+mn-lt"/>
              </a:defRPr>
            </a:pPr>
          </a:p>
        </c:txPr>
        <c:crossAx val="769158202"/>
      </c:catAx>
      <c:valAx>
        <c:axId val="769158202"/>
        <c:scaling>
          <c:orientation val="minMax"/>
          <c:max val="4.5"/>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Hind €/m3</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476246349"/>
        <c:crosses val="max"/>
      </c:valAx>
    </c:plotArea>
    <c:legend>
      <c:legendPos val="b"/>
      <c:overlay val="0"/>
      <c:txPr>
        <a:bodyPr/>
        <a:lstStyle/>
        <a:p>
          <a:pPr lvl="0">
            <a:defRPr b="0">
              <a:solidFill>
                <a:srgbClr val="474747"/>
              </a:solidFill>
              <a:latin typeface="+mn-lt"/>
            </a:defRPr>
          </a:pPr>
        </a:p>
      </c:txPr>
    </c:legend>
    <c:plotVisOnly val="1"/>
  </c:chart>
</c:chartSpace>
</file>

<file path=xl/charts/chart1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Ühisveevärgi- ja kanalisatsiooniteenuse hinnad reoveekogumisaladel</a:t>
            </a:r>
          </a:p>
        </c:rich>
      </c:tx>
      <c:overlay val="0"/>
    </c:title>
    <c:plotArea>
      <c:layout/>
      <c:barChart>
        <c:barDir val="bar"/>
        <c:ser>
          <c:idx val="0"/>
          <c:order val="0"/>
          <c:tx>
            <c:strRef>
              <c:f>'Veehind ja investeeringud'!$I$1</c:f>
            </c:strRef>
          </c:tx>
          <c:spPr>
            <a:solidFill>
              <a:schemeClr val="accent3"/>
            </a:solidFill>
            <a:ln cmpd="sng">
              <a:solidFill>
                <a:srgbClr val="000000"/>
              </a:solidFill>
            </a:ln>
          </c:spPr>
          <c:cat>
            <c:strRef>
              <c:f>'Veehind ja investeeringud'!$H$2:$H$7</c:f>
            </c:strRef>
          </c:cat>
          <c:val>
            <c:numRef>
              <c:f>'Veehind ja investeeringud'!$I$2:$I$7</c:f>
              <c:numCache/>
            </c:numRef>
          </c:val>
        </c:ser>
        <c:ser>
          <c:idx val="1"/>
          <c:order val="1"/>
          <c:tx>
            <c:strRef>
              <c:f>'Veehind ja investeeringud'!$J$1</c:f>
            </c:strRef>
          </c:tx>
          <c:spPr>
            <a:solidFill>
              <a:schemeClr val="accent1"/>
            </a:solidFill>
            <a:ln cmpd="sng">
              <a:solidFill>
                <a:srgbClr val="000000"/>
              </a:solidFill>
            </a:ln>
          </c:spPr>
          <c:cat>
            <c:strRef>
              <c:f>'Veehind ja investeeringud'!$H$2:$H$7</c:f>
            </c:strRef>
          </c:cat>
          <c:val>
            <c:numRef>
              <c:f>'Veehind ja investeeringud'!$J$2:$J$7</c:f>
              <c:numCache/>
            </c:numRef>
          </c:val>
        </c:ser>
        <c:ser>
          <c:idx val="2"/>
          <c:order val="2"/>
          <c:tx>
            <c:strRef>
              <c:f>'Veehind ja investeeringud'!$K$1</c:f>
            </c:strRef>
          </c:tx>
          <c:spPr>
            <a:solidFill>
              <a:schemeClr val="accent4"/>
            </a:solidFill>
            <a:ln cmpd="sng">
              <a:solidFill>
                <a:srgbClr val="000000"/>
              </a:solidFill>
            </a:ln>
          </c:spPr>
          <c:cat>
            <c:strRef>
              <c:f>'Veehind ja investeeringud'!$H$2:$H$7</c:f>
            </c:strRef>
          </c:cat>
          <c:val>
            <c:numRef>
              <c:f>'Veehind ja investeeringud'!$K$2:$K$7</c:f>
              <c:numCache/>
            </c:numRef>
          </c:val>
        </c:ser>
        <c:axId val="761057667"/>
        <c:axId val="410036288"/>
      </c:barChart>
      <c:catAx>
        <c:axId val="761057667"/>
        <c:scaling>
          <c:orientation val="maxMin"/>
        </c:scaling>
        <c:delete val="0"/>
        <c:axPos val="l"/>
        <c:title>
          <c:tx>
            <c:rich>
              <a:bodyPr/>
              <a:lstStyle/>
              <a:p>
                <a:pPr lvl="0">
                  <a:defRPr b="0">
                    <a:solidFill>
                      <a:srgbClr val="333333"/>
                    </a:solidFill>
                    <a:latin typeface="+mn-lt"/>
                  </a:defRPr>
                </a:pPr>
                <a:r>
                  <a:rPr b="0">
                    <a:solidFill>
                      <a:srgbClr val="333333"/>
                    </a:solidFill>
                    <a:latin typeface="+mn-lt"/>
                  </a:rPr>
                  <a:t>Reoveekogumisala koormus</a:t>
                </a:r>
              </a:p>
            </c:rich>
          </c:tx>
          <c:overlay val="0"/>
        </c:title>
        <c:numFmt formatCode="General" sourceLinked="1"/>
        <c:majorTickMark val="none"/>
        <c:minorTickMark val="none"/>
        <c:spPr/>
        <c:txPr>
          <a:bodyPr/>
          <a:lstStyle/>
          <a:p>
            <a:pPr lvl="0">
              <a:defRPr b="0">
                <a:solidFill>
                  <a:srgbClr val="333333"/>
                </a:solidFill>
                <a:latin typeface="+mn-lt"/>
              </a:defRPr>
            </a:pPr>
          </a:p>
        </c:txPr>
        <c:crossAx val="410036288"/>
      </c:catAx>
      <c:valAx>
        <c:axId val="410036288"/>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Hind €/m3</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761057667"/>
        <c:crosses val="max"/>
      </c:valAx>
    </c:plotArea>
    <c:legend>
      <c:legendPos val="b"/>
      <c:overlay val="0"/>
      <c:txPr>
        <a:bodyPr/>
        <a:lstStyle/>
        <a:p>
          <a:pPr lvl="0">
            <a:defRPr b="0">
              <a:solidFill>
                <a:srgbClr val="474747"/>
              </a:solidFill>
              <a:latin typeface="+mn-lt"/>
            </a:defRPr>
          </a:pPr>
        </a:p>
      </c:txPr>
    </c:legend>
    <c:plotVisOnly val="1"/>
  </c:chart>
</c:chartSpace>
</file>

<file path=xl/charts/chart1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Veeteenuse keskmine hind Eestis</a:t>
            </a:r>
          </a:p>
        </c:rich>
      </c:tx>
      <c:overlay val="0"/>
    </c:title>
    <c:plotArea>
      <c:layout/>
      <c:barChart>
        <c:barDir val="col"/>
        <c:grouping val="stacked"/>
        <c:ser>
          <c:idx val="0"/>
          <c:order val="0"/>
          <c:tx>
            <c:strRef>
              <c:f>'Veehind ja investeeringud'!$M$2</c:f>
            </c:strRef>
          </c:tx>
          <c:spPr>
            <a:solidFill>
              <a:schemeClr val="accent3"/>
            </a:solidFill>
            <a:ln cmpd="sng">
              <a:solidFill>
                <a:srgbClr val="000000"/>
              </a:solidFill>
            </a:ln>
          </c:spPr>
          <c:dPt>
            <c:idx val="13"/>
          </c:dPt>
          <c:cat>
            <c:strRef>
              <c:f>'Veehind ja investeeringud'!$N$1:$AA$1</c:f>
            </c:strRef>
          </c:cat>
          <c:val>
            <c:numRef>
              <c:f>'Veehind ja investeeringud'!$N$2:$AA$2</c:f>
              <c:numCache/>
            </c:numRef>
          </c:val>
        </c:ser>
        <c:ser>
          <c:idx val="1"/>
          <c:order val="1"/>
          <c:tx>
            <c:strRef>
              <c:f>'Veehind ja investeeringud'!$M$3</c:f>
            </c:strRef>
          </c:tx>
          <c:spPr>
            <a:solidFill>
              <a:schemeClr val="accent1"/>
            </a:solidFill>
            <a:ln cmpd="sng">
              <a:solidFill>
                <a:srgbClr val="000000"/>
              </a:solidFill>
            </a:ln>
          </c:spPr>
          <c:cat>
            <c:strRef>
              <c:f>'Veehind ja investeeringud'!$N$1:$AA$1</c:f>
            </c:strRef>
          </c:cat>
          <c:val>
            <c:numRef>
              <c:f>'Veehind ja investeeringud'!$N$3:$AA$3</c:f>
              <c:numCache/>
            </c:numRef>
          </c:val>
        </c:ser>
        <c:overlap val="100"/>
        <c:axId val="859247751"/>
        <c:axId val="1088230461"/>
      </c:barChart>
      <c:lineChart>
        <c:varyColors val="0"/>
        <c:ser>
          <c:idx val="2"/>
          <c:order val="2"/>
          <c:tx>
            <c:strRef>
              <c:f>'Veehind ja investeeringud'!$M$4</c:f>
            </c:strRef>
          </c:tx>
          <c:spPr>
            <a:ln cmpd="sng">
              <a:solidFill>
                <a:schemeClr val="accent4"/>
              </a:solidFill>
            </a:ln>
          </c:spPr>
          <c:marker>
            <c:symbol val="none"/>
          </c:marker>
          <c:dLbls>
            <c:numFmt formatCode="General" sourceLinked="1"/>
            <c:txPr>
              <a:bodyPr/>
              <a:lstStyle/>
              <a:p>
                <a:pPr lvl="0">
                  <a:defRPr>
                    <a:solidFill>
                      <a:srgbClr val="009BE1"/>
                    </a:solidFill>
                  </a:defRPr>
                </a:pPr>
              </a:p>
            </c:txPr>
            <c:showLegendKey val="0"/>
            <c:showVal val="1"/>
            <c:showCatName val="0"/>
            <c:showSerName val="0"/>
            <c:showPercent val="0"/>
            <c:showBubbleSize val="0"/>
          </c:dLbls>
          <c:cat>
            <c:strRef>
              <c:f>'Veehind ja investeeringud'!$N$1:$AA$1</c:f>
            </c:strRef>
          </c:cat>
          <c:val>
            <c:numRef>
              <c:f>'Veehind ja investeeringud'!$N$4:$AA$4</c:f>
              <c:numCache/>
            </c:numRef>
          </c:val>
          <c:smooth val="0"/>
        </c:ser>
        <c:axId val="859247751"/>
        <c:axId val="1088230461"/>
      </c:lineChart>
      <c:catAx>
        <c:axId val="859247751"/>
        <c:scaling>
          <c:orientation val="minMax"/>
        </c:scaling>
        <c:delete val="0"/>
        <c:axPos val="b"/>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a:solidFill>
                  <a:srgbClr val="333333"/>
                </a:solidFill>
                <a:latin typeface="+mn-lt"/>
              </a:defRPr>
            </a:pPr>
          </a:p>
        </c:txPr>
        <c:crossAx val="1088230461"/>
      </c:catAx>
      <c:valAx>
        <c:axId val="1088230461"/>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Hind €/m3</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859247751"/>
      </c:valAx>
    </c:plotArea>
    <c:legend>
      <c:legendPos val="b"/>
      <c:overlay val="0"/>
      <c:txPr>
        <a:bodyPr/>
        <a:lstStyle/>
        <a:p>
          <a:pPr lvl="0">
            <a:defRPr b="0">
              <a:solidFill>
                <a:srgbClr val="474747"/>
              </a:solidFill>
              <a:latin typeface="+mn-lt"/>
            </a:defRPr>
          </a:pPr>
        </a:p>
      </c:txPr>
    </c:legend>
    <c:plotVisOnly val="1"/>
  </c:chart>
</c:chartSpace>
</file>

<file path=xl/charts/chart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Heitveega keskkonda juhitud aastane BHT* koormus</a:t>
            </a:r>
          </a:p>
        </c:rich>
      </c:tx>
      <c:overlay val="0"/>
    </c:title>
    <c:plotArea>
      <c:layout>
        <c:manualLayout>
          <c:xMode val="edge"/>
          <c:yMode val="edge"/>
          <c:x val="0.10106382978723404"/>
          <c:y val="0.14470961359404094"/>
          <c:w val="0.8714767007866977"/>
          <c:h val="0.6146081238361267"/>
        </c:manualLayout>
      </c:layout>
      <c:barChart>
        <c:barDir val="col"/>
        <c:ser>
          <c:idx val="0"/>
          <c:order val="0"/>
          <c:tx>
            <c:strRef>
              <c:f>'Punktreostusallikate koormused'!$B$7</c:f>
            </c:strRef>
          </c:tx>
          <c:spPr>
            <a:solidFill>
              <a:schemeClr val="accent4"/>
            </a:solidFill>
            <a:ln cmpd="sng">
              <a:solidFill>
                <a:srgbClr val="000000"/>
              </a:solidFill>
            </a:ln>
          </c:spPr>
          <c:cat>
            <c:strRef>
              <c:f>'Punktreostusallikate koormused'!$A$8:$A$36</c:f>
            </c:strRef>
          </c:cat>
          <c:val>
            <c:numRef>
              <c:f>'Punktreostusallikate koormused'!$B$8:$B$36</c:f>
              <c:numCache/>
            </c:numRef>
          </c:val>
        </c:ser>
        <c:axId val="1472913161"/>
        <c:axId val="1365875816"/>
      </c:barChart>
      <c:catAx>
        <c:axId val="1472913161"/>
        <c:scaling>
          <c:orientation val="minMax"/>
        </c:scaling>
        <c:delete val="0"/>
        <c:axPos val="b"/>
        <c:title>
          <c:tx>
            <c:rich>
              <a:bodyPr/>
              <a:lstStyle/>
              <a:p>
                <a:pPr lvl="0">
                  <a:defRPr b="0" sz="1400">
                    <a:solidFill>
                      <a:srgbClr val="333333"/>
                    </a:solidFill>
                    <a:latin typeface="+mn-lt"/>
                  </a:defRPr>
                </a:pPr>
                <a:r>
                  <a:rPr b="0" sz="1400">
                    <a:solidFill>
                      <a:srgbClr val="333333"/>
                    </a:solidFill>
                    <a:latin typeface="+mn-lt"/>
                  </a:rPr>
                  <a:t>BHT*</a:t>
                </a:r>
              </a:p>
            </c:rich>
          </c:tx>
          <c:overlay val="0"/>
        </c:title>
        <c:numFmt formatCode="General" sourceLinked="1"/>
        <c:majorTickMark val="none"/>
        <c:minorTickMark val="none"/>
        <c:spPr/>
        <c:txPr>
          <a:bodyPr rot="-5400000"/>
          <a:lstStyle/>
          <a:p>
            <a:pPr lvl="0">
              <a:defRPr b="0" sz="1200">
                <a:solidFill>
                  <a:srgbClr val="333333"/>
                </a:solidFill>
                <a:latin typeface="+mn-lt"/>
              </a:defRPr>
            </a:pPr>
          </a:p>
        </c:txPr>
        <c:crossAx val="1365875816"/>
      </c:catAx>
      <c:valAx>
        <c:axId val="1365875816"/>
        <c:scaling>
          <c:orientation val="minMax"/>
          <c:max val="18.5"/>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BHT* koormus (tuhat t/a)</a:t>
                </a:r>
              </a:p>
            </c:rich>
          </c:tx>
          <c:layout>
            <c:manualLayout>
              <c:xMode val="edge"/>
              <c:yMode val="edge"/>
              <c:x val="0.02284342937752046"/>
              <c:y val="0.11385097560953802"/>
            </c:manualLayout>
          </c:layout>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1472913161"/>
      </c:valAx>
    </c:plotArea>
    <c:legend>
      <c:legendPos val="r"/>
      <c:overlay val="0"/>
      <c:txPr>
        <a:bodyPr/>
        <a:lstStyle/>
        <a:p>
          <a:pPr lvl="0">
            <a:defRPr b="0">
              <a:solidFill>
                <a:srgbClr val="474747"/>
              </a:solidFill>
              <a:latin typeface="+mn-lt"/>
            </a:defRPr>
          </a:pPr>
        </a:p>
      </c:txPr>
    </c:legend>
    <c:plotVisOnly val="1"/>
  </c:chart>
</c:chartSpace>
</file>

<file path=xl/charts/chart20.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Kogu investeeringud mln € ja Investeering elaniku kohta €</a:t>
            </a:r>
          </a:p>
        </c:rich>
      </c:tx>
      <c:overlay val="0"/>
    </c:title>
    <c:plotArea>
      <c:layout/>
      <c:areaChart>
        <c:ser>
          <c:idx val="0"/>
          <c:order val="0"/>
          <c:tx>
            <c:strRef>
              <c:f>'Veehind ja investeeringud'!$AC$3</c:f>
            </c:strRef>
          </c:tx>
          <c:spPr>
            <a:solidFill>
              <a:srgbClr val="003087">
                <a:alpha val="30000"/>
              </a:srgbClr>
            </a:solidFill>
            <a:ln cmpd="sng" w="9525">
              <a:solidFill>
                <a:srgbClr val="003087">
                  <a:alpha val="10196"/>
                </a:srgbClr>
              </a:solidFill>
            </a:ln>
          </c:spPr>
          <c:cat>
            <c:strRef>
              <c:f>'Veehind ja investeeringud'!$AD$2:$AH$2</c:f>
            </c:strRef>
          </c:cat>
          <c:val>
            <c:numRef>
              <c:f>'Veehind ja investeeringud'!$AD$3:$AH$3</c:f>
              <c:numCache/>
            </c:numRef>
          </c:val>
        </c:ser>
        <c:axId val="1387205966"/>
        <c:axId val="626072058"/>
      </c:areaChart>
      <c:catAx>
        <c:axId val="1387205966"/>
        <c:scaling>
          <c:orientation val="minMax"/>
        </c:scaling>
        <c:delete val="0"/>
        <c:axPos val="b"/>
        <c:title>
          <c:tx>
            <c:rich>
              <a:bodyPr/>
              <a:lstStyle/>
              <a:p>
                <a:pPr lvl="0">
                  <a:defRPr b="0">
                    <a:solidFill>
                      <a:srgbClr val="333333"/>
                    </a:solidFill>
                    <a:latin typeface="+mn-lt"/>
                  </a:defRPr>
                </a:pPr>
                <a:r>
                  <a:rPr b="0">
                    <a:solidFill>
                      <a:srgbClr val="333333"/>
                    </a:solidFill>
                    <a:latin typeface="+mn-lt"/>
                  </a:rPr>
                  <a:t>Aasta</a:t>
                </a:r>
              </a:p>
            </c:rich>
          </c:tx>
          <c:overlay val="0"/>
        </c:title>
        <c:numFmt formatCode="General" sourceLinked="1"/>
        <c:majorTickMark val="none"/>
        <c:minorTickMark val="none"/>
        <c:spPr/>
        <c:txPr>
          <a:bodyPr/>
          <a:lstStyle/>
          <a:p>
            <a:pPr lvl="0">
              <a:defRPr b="0">
                <a:solidFill>
                  <a:srgbClr val="333333"/>
                </a:solidFill>
                <a:latin typeface="+mn-lt"/>
              </a:defRPr>
            </a:pPr>
          </a:p>
        </c:txPr>
        <c:crossAx val="626072058"/>
      </c:catAx>
      <c:valAx>
        <c:axId val="62607205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mln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387205966"/>
      </c:valAx>
      <c:barChart>
        <c:barDir val="col"/>
        <c:ser>
          <c:idx val="1"/>
          <c:order val="1"/>
          <c:tx>
            <c:strRef>
              <c:f>'Veehind ja investeeringud'!$AC$4</c:f>
            </c:strRef>
          </c:tx>
          <c:spPr>
            <a:solidFill>
              <a:schemeClr val="accent3"/>
            </a:solidFill>
            <a:ln cmpd="sng">
              <a:solidFill>
                <a:srgbClr val="000000"/>
              </a:solidFill>
            </a:ln>
          </c:spPr>
          <c:cat>
            <c:strRef>
              <c:f>'Veehind ja investeeringud'!$AD$2:$AH$2</c:f>
            </c:strRef>
          </c:cat>
          <c:val>
            <c:numRef>
              <c:f>'Veehind ja investeeringud'!$AD$4:$AH$4</c:f>
              <c:numCache/>
            </c:numRef>
          </c:val>
        </c:ser>
        <c:axId val="105084110"/>
        <c:axId val="1521210663"/>
      </c:barChart>
      <c:catAx>
        <c:axId val="105084110"/>
        <c:scaling>
          <c:orientation val="minMax"/>
        </c:scaling>
        <c:delete val="1"/>
        <c:axPos val="b"/>
        <c:numFmt formatCode="General" sourceLinked="1"/>
        <c:majorTickMark val="none"/>
        <c:minorTickMark val="none"/>
        <c:spPr/>
        <c:txPr>
          <a:bodyPr/>
          <a:lstStyle/>
          <a:p>
            <a:pPr lvl="0">
              <a:defRPr b="0">
                <a:solidFill>
                  <a:srgbClr val="333333"/>
                </a:solidFill>
                <a:latin typeface="+mn-lt"/>
              </a:defRPr>
            </a:pPr>
          </a:p>
        </c:txPr>
        <c:crossAx val="1521210663"/>
      </c:catAx>
      <c:valAx>
        <c:axId val="1521210663"/>
        <c:scaling>
          <c:orientation val="minMax"/>
          <c:max val="70.0"/>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05084110"/>
        <c:crosses val="max"/>
      </c:valAx>
    </c:plotArea>
    <c:legend>
      <c:legendPos val="r"/>
      <c:overlay val="0"/>
      <c:txPr>
        <a:bodyPr/>
        <a:lstStyle/>
        <a:p>
          <a:pPr lvl="0">
            <a:defRPr b="0">
              <a:solidFill>
                <a:srgbClr val="474747"/>
              </a:solidFill>
              <a:latin typeface="+mn-lt"/>
            </a:defRPr>
          </a:pPr>
        </a:p>
      </c:txPr>
    </c:legend>
    <c:plotVisOnly val="1"/>
  </c:chart>
</c:chartSpace>
</file>

<file path=xl/charts/chart21.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2400">
                <a:solidFill>
                  <a:srgbClr val="919191"/>
                </a:solidFill>
                <a:latin typeface="+mn-lt"/>
              </a:defRPr>
            </a:pPr>
            <a:r>
              <a:rPr b="0" sz="2400">
                <a:solidFill>
                  <a:srgbClr val="919191"/>
                </a:solidFill>
                <a:latin typeface="+mn-lt"/>
              </a:rPr>
              <a:t>Töödeldud reoveesette kasutusalad ja kogused</a:t>
            </a:r>
          </a:p>
        </c:rich>
      </c:tx>
      <c:overlay val="0"/>
    </c:title>
    <c:plotArea>
      <c:layout/>
      <c:barChart>
        <c:barDir val="col"/>
        <c:grouping val="stacked"/>
        <c:ser>
          <c:idx val="0"/>
          <c:order val="0"/>
          <c:tx>
            <c:strRef>
              <c:f>Reoveesete!$B$1</c:f>
            </c:strRef>
          </c:tx>
          <c:spPr>
            <a:solidFill>
              <a:schemeClr val="accent1"/>
            </a:solidFill>
            <a:ln cmpd="sng">
              <a:solidFill>
                <a:srgbClr val="000000"/>
              </a:solidFill>
            </a:ln>
          </c:spPr>
          <c:dLbls>
            <c:numFmt formatCode="General" sourceLinked="1"/>
            <c:txPr>
              <a:bodyPr/>
              <a:lstStyle/>
              <a:p>
                <a:pPr lvl="0">
                  <a:defRPr/>
                </a:pPr>
              </a:p>
            </c:txPr>
            <c:showLegendKey val="0"/>
            <c:showVal val="1"/>
            <c:showCatName val="0"/>
            <c:showSerName val="0"/>
            <c:showPercent val="0"/>
            <c:showBubbleSize val="0"/>
          </c:dLbls>
          <c:cat>
            <c:strRef>
              <c:f>Reoveesete!$A$2:$A$9</c:f>
            </c:strRef>
          </c:cat>
          <c:val>
            <c:numRef>
              <c:f>Reoveesete!$B$2:$B$9</c:f>
              <c:numCache/>
            </c:numRef>
          </c:val>
        </c:ser>
        <c:ser>
          <c:idx val="1"/>
          <c:order val="1"/>
          <c:tx>
            <c:strRef>
              <c:f>Reoveesete!$C$1</c:f>
            </c:strRef>
          </c:tx>
          <c:spPr>
            <a:solidFill>
              <a:schemeClr val="accent2"/>
            </a:solidFill>
            <a:ln cmpd="sng">
              <a:solidFill>
                <a:srgbClr val="000000"/>
              </a:solidFill>
            </a:ln>
          </c:spPr>
          <c:dLbls>
            <c:numFmt formatCode="General" sourceLinked="1"/>
            <c:txPr>
              <a:bodyPr/>
              <a:lstStyle/>
              <a:p>
                <a:pPr lvl="0">
                  <a:defRPr/>
                </a:pPr>
              </a:p>
            </c:txPr>
            <c:showLegendKey val="0"/>
            <c:showVal val="1"/>
            <c:showCatName val="0"/>
            <c:showSerName val="0"/>
            <c:showPercent val="0"/>
            <c:showBubbleSize val="0"/>
          </c:dLbls>
          <c:cat>
            <c:strRef>
              <c:f>Reoveesete!$A$2:$A$9</c:f>
            </c:strRef>
          </c:cat>
          <c:val>
            <c:numRef>
              <c:f>Reoveesete!$C$2:$C$9</c:f>
              <c:numCache/>
            </c:numRef>
          </c:val>
        </c:ser>
        <c:ser>
          <c:idx val="2"/>
          <c:order val="2"/>
          <c:tx>
            <c:strRef>
              <c:f>Reoveesete!$D$1</c:f>
            </c:strRef>
          </c:tx>
          <c:spPr>
            <a:solidFill>
              <a:schemeClr val="accent3"/>
            </a:solidFill>
            <a:ln cmpd="sng">
              <a:solidFill>
                <a:srgbClr val="000000"/>
              </a:solidFill>
            </a:ln>
          </c:spPr>
          <c:dLbls>
            <c:numFmt formatCode="General" sourceLinked="1"/>
            <c:txPr>
              <a:bodyPr/>
              <a:lstStyle/>
              <a:p>
                <a:pPr lvl="0">
                  <a:defRPr/>
                </a:pPr>
              </a:p>
            </c:txPr>
            <c:showLegendKey val="0"/>
            <c:showVal val="1"/>
            <c:showCatName val="0"/>
            <c:showSerName val="0"/>
            <c:showPercent val="0"/>
            <c:showBubbleSize val="0"/>
          </c:dLbls>
          <c:errBars>
            <c:errDir val="y"/>
            <c:errBarType val="both"/>
            <c:errValType val="percentage"/>
            <c:noEndCap val="0"/>
            <c:val val="10.0"/>
          </c:errBars>
          <c:cat>
            <c:strRef>
              <c:f>Reoveesete!$A$2:$A$9</c:f>
            </c:strRef>
          </c:cat>
          <c:val>
            <c:numRef>
              <c:f>Reoveesete!$D$2:$D$9</c:f>
              <c:numCache/>
            </c:numRef>
          </c:val>
        </c:ser>
        <c:ser>
          <c:idx val="3"/>
          <c:order val="3"/>
          <c:tx>
            <c:strRef>
              <c:f>Reoveesete!$E$1</c:f>
            </c:strRef>
          </c:tx>
          <c:spPr>
            <a:solidFill>
              <a:schemeClr val="accent4"/>
            </a:solidFill>
            <a:ln cmpd="sng">
              <a:solidFill>
                <a:srgbClr val="000000"/>
              </a:solidFill>
            </a:ln>
          </c:spPr>
          <c:dLbls>
            <c:numFmt formatCode="General" sourceLinked="1"/>
            <c:txPr>
              <a:bodyPr/>
              <a:lstStyle/>
              <a:p>
                <a:pPr lvl="0">
                  <a:defRPr/>
                </a:pPr>
              </a:p>
            </c:txPr>
            <c:showLegendKey val="0"/>
            <c:showVal val="1"/>
            <c:showCatName val="0"/>
            <c:showSerName val="0"/>
            <c:showPercent val="0"/>
            <c:showBubbleSize val="0"/>
          </c:dLbls>
          <c:cat>
            <c:strRef>
              <c:f>Reoveesete!$A$2:$A$9</c:f>
            </c:strRef>
          </c:cat>
          <c:val>
            <c:numRef>
              <c:f>Reoveesete!$E$2:$E$9</c:f>
              <c:numCache/>
            </c:numRef>
          </c:val>
        </c:ser>
        <c:overlap val="100"/>
        <c:axId val="1507775915"/>
        <c:axId val="1843245603"/>
      </c:barChart>
      <c:lineChart>
        <c:varyColors val="0"/>
        <c:ser>
          <c:idx val="4"/>
          <c:order val="4"/>
          <c:tx>
            <c:strRef>
              <c:f>Reoveesete!$F$1</c:f>
            </c:strRef>
          </c:tx>
          <c:spPr>
            <a:ln cmpd="sng">
              <a:solidFill>
                <a:schemeClr val="accent2"/>
              </a:solidFill>
            </a:ln>
          </c:spPr>
          <c:marker>
            <c:symbol val="circle"/>
            <c:size val="2"/>
            <c:spPr>
              <a:solidFill>
                <a:schemeClr val="accent2"/>
              </a:solidFill>
              <a:ln cmpd="sng">
                <a:solidFill>
                  <a:schemeClr val="accent2"/>
                </a:solidFill>
              </a:ln>
            </c:spPr>
          </c:marker>
          <c:dLbls>
            <c:numFmt formatCode="General" sourceLinked="1"/>
            <c:txPr>
              <a:bodyPr/>
              <a:lstStyle/>
              <a:p>
                <a:pPr lvl="0">
                  <a:defRPr/>
                </a:pPr>
              </a:p>
            </c:txPr>
            <c:showLegendKey val="0"/>
            <c:showVal val="1"/>
            <c:showCatName val="0"/>
            <c:showSerName val="0"/>
            <c:showPercent val="0"/>
            <c:showBubbleSize val="0"/>
          </c:dLbls>
          <c:cat>
            <c:strRef>
              <c:f>Reoveesete!$A$2:$A$9</c:f>
            </c:strRef>
          </c:cat>
          <c:val>
            <c:numRef>
              <c:f>Reoveesete!$F$2:$F$9</c:f>
              <c:numCache/>
            </c:numRef>
          </c:val>
          <c:smooth val="0"/>
        </c:ser>
        <c:axId val="1507775915"/>
        <c:axId val="1843245603"/>
      </c:lineChart>
      <c:catAx>
        <c:axId val="1507775915"/>
        <c:scaling>
          <c:orientation val="minMax"/>
        </c:scaling>
        <c:delete val="0"/>
        <c:axPos val="b"/>
        <c:title>
          <c:tx>
            <c:rich>
              <a:bodyPr/>
              <a:lstStyle/>
              <a:p>
                <a:pPr lvl="0">
                  <a:defRPr b="0">
                    <a:solidFill>
                      <a:srgbClr val="333333"/>
                    </a:solidFill>
                    <a:latin typeface="+mn-lt"/>
                  </a:defRPr>
                </a:pPr>
                <a:r>
                  <a:rPr b="0">
                    <a:solidFill>
                      <a:srgbClr val="333333"/>
                    </a:solidFill>
                    <a:latin typeface="+mn-lt"/>
                  </a:rPr>
                  <a:t>Aasta</a:t>
                </a:r>
              </a:p>
            </c:rich>
          </c:tx>
          <c:overlay val="0"/>
        </c:title>
        <c:numFmt formatCode="General" sourceLinked="1"/>
        <c:majorTickMark val="none"/>
        <c:minorTickMark val="none"/>
        <c:spPr/>
        <c:txPr>
          <a:bodyPr/>
          <a:lstStyle/>
          <a:p>
            <a:pPr lvl="0">
              <a:defRPr b="0">
                <a:solidFill>
                  <a:srgbClr val="333333"/>
                </a:solidFill>
                <a:latin typeface="+mn-lt"/>
              </a:defRPr>
            </a:pPr>
          </a:p>
        </c:txPr>
        <c:crossAx val="1843245603"/>
      </c:catAx>
      <c:valAx>
        <c:axId val="1843245603"/>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600">
                    <a:solidFill>
                      <a:srgbClr val="333333"/>
                    </a:solidFill>
                    <a:latin typeface="+mn-lt"/>
                  </a:defRPr>
                </a:pPr>
                <a:r>
                  <a:rPr b="0" sz="1600">
                    <a:solidFill>
                      <a:srgbClr val="333333"/>
                    </a:solidFill>
                    <a:latin typeface="+mn-lt"/>
                  </a:rPr>
                  <a:t>Töödeldud reoveesette kogus (t KA/a)</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507775915"/>
      </c:valAx>
    </c:plotArea>
    <c:legend>
      <c:legendPos val="b"/>
      <c:overlay val="0"/>
      <c:txPr>
        <a:bodyPr/>
        <a:lstStyle/>
        <a:p>
          <a:pPr lvl="0">
            <a:defRPr b="0" sz="1600">
              <a:solidFill>
                <a:srgbClr val="474747"/>
              </a:solidFill>
              <a:latin typeface="+mn-lt"/>
            </a:defRPr>
          </a:pPr>
        </a:p>
      </c:txPr>
    </c:legend>
    <c:plotVisOnly val="1"/>
  </c:chart>
</c:chartSpace>
</file>

<file path=xl/charts/chart22.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Reoveesette kasutamine 2020. aastal</a:t>
            </a:r>
          </a:p>
        </c:rich>
      </c:tx>
      <c:overlay val="0"/>
    </c:title>
    <c:plotArea>
      <c:layout/>
      <c:pieChart>
        <c:varyColors val="1"/>
        <c:ser>
          <c:idx val="0"/>
          <c:order val="0"/>
          <c:tx>
            <c:strRef>
              <c:f>Reoveesete!$A$9</c:f>
            </c:strRef>
          </c:tx>
          <c:dPt>
            <c:idx val="0"/>
            <c:spPr>
              <a:solidFill>
                <a:srgbClr val="003087"/>
              </a:solidFill>
            </c:spPr>
          </c:dPt>
          <c:dLbls>
            <c:showLegendKey val="0"/>
            <c:showVal val="0"/>
            <c:showCatName val="0"/>
            <c:showSerName val="0"/>
            <c:showPercent val="1"/>
            <c:showBubbleSize val="0"/>
            <c:showLeaderLines val="1"/>
          </c:dLbls>
          <c:cat>
            <c:strRef>
              <c:f>Reoveesete!$B$1:$E$1</c:f>
            </c:strRef>
          </c:cat>
          <c:val>
            <c:numRef>
              <c:f>Reoveesete!$B$9:$E$9</c:f>
              <c:numCache/>
            </c:numRef>
          </c:val>
        </c:ser>
        <c:dLbls>
          <c:showLegendKey val="0"/>
          <c:showVal val="0"/>
          <c:showCatName val="0"/>
          <c:showSerName val="0"/>
          <c:showPercent val="0"/>
          <c:showBubbleSize val="0"/>
        </c:dLbls>
        <c:firstSliceAng val="0"/>
      </c:pieChart>
    </c:plotArea>
    <c:legend>
      <c:legendPos val="b"/>
      <c:overlay val="0"/>
      <c:txPr>
        <a:bodyPr/>
        <a:lstStyle/>
        <a:p>
          <a:pPr lvl="0">
            <a:defRPr b="0">
              <a:solidFill>
                <a:srgbClr val="474747"/>
              </a:solidFill>
              <a:latin typeface="+mn-lt"/>
            </a:defRPr>
          </a:pPr>
        </a:p>
      </c:txPr>
    </c:legend>
    <c:plotVisOnly val="1"/>
  </c:chart>
</c:chartSpace>
</file>

<file path=xl/charts/chart2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Reoveesette taaskasutus 2020. aastal</a:t>
            </a:r>
          </a:p>
        </c:rich>
      </c:tx>
      <c:overlay val="0"/>
    </c:title>
    <c:plotArea>
      <c:layout/>
      <c:pieChart>
        <c:varyColors val="1"/>
        <c:ser>
          <c:idx val="0"/>
          <c:order val="0"/>
          <c:tx>
            <c:strRef>
              <c:f>Reoveesete!$G$9</c:f>
            </c:strRef>
          </c:tx>
          <c:dPt>
            <c:idx val="0"/>
            <c:spPr>
              <a:solidFill>
                <a:schemeClr val="accent3"/>
              </a:solidFill>
            </c:spPr>
          </c:dPt>
          <c:dLbls>
            <c:showLegendKey val="0"/>
            <c:showVal val="0"/>
            <c:showCatName val="0"/>
            <c:showSerName val="0"/>
            <c:showPercent val="1"/>
            <c:showBubbleSize val="0"/>
            <c:showLeaderLines val="1"/>
          </c:dLbls>
          <c:cat>
            <c:strRef>
              <c:f>Reoveesete!$H$1:$I$1</c:f>
            </c:strRef>
          </c:cat>
          <c:val>
            <c:numRef>
              <c:f>Reoveesete!$H$9:$I$9</c:f>
              <c:numCache/>
            </c:numRef>
          </c:val>
        </c:ser>
        <c:dLbls>
          <c:showLegendKey val="0"/>
          <c:showVal val="0"/>
          <c:showCatName val="0"/>
          <c:showSerName val="0"/>
          <c:showPercent val="0"/>
          <c:showBubbleSize val="0"/>
        </c:dLbls>
        <c:firstSliceAng val="0"/>
      </c:pieChart>
    </c:plotArea>
    <c:legend>
      <c:legendPos val="b"/>
      <c:overlay val="0"/>
      <c:txPr>
        <a:bodyPr/>
        <a:lstStyle/>
        <a:p>
          <a:pPr lvl="0">
            <a:defRPr b="0">
              <a:solidFill>
                <a:srgbClr val="474747"/>
              </a:solidFill>
              <a:latin typeface="+mn-lt"/>
            </a:defRPr>
          </a:pPr>
        </a:p>
      </c:txPr>
    </c:legend>
    <c:plotVisOnly val="1"/>
  </c:chart>
</c:chartSpace>
</file>

<file path=xl/charts/chart2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Rannikuveekogumite ökoloogilise seisundi eesmärgi - hea seisundi- saavutamine</a:t>
            </a:r>
          </a:p>
        </c:rich>
      </c:tx>
      <c:layout>
        <c:manualLayout>
          <c:xMode val="edge"/>
          <c:yMode val="edge"/>
          <c:x val="0.029666160849772385"/>
          <c:y val="0.05"/>
        </c:manualLayout>
      </c:layout>
      <c:overlay val="0"/>
    </c:title>
    <c:plotArea>
      <c:layout>
        <c:manualLayout>
          <c:xMode val="edge"/>
          <c:yMode val="edge"/>
          <c:x val="0.07987174479166664"/>
          <c:y val="0.15341419586702607"/>
          <c:w val="0.6559615885416668"/>
          <c:h val="0.667205750224618"/>
        </c:manualLayout>
      </c:layout>
      <c:barChart>
        <c:barDir val="col"/>
        <c:ser>
          <c:idx val="0"/>
          <c:order val="0"/>
          <c:tx>
            <c:strRef>
              <c:f>'Rannikuvee seisund (2)'!$B$1</c:f>
            </c:strRef>
          </c:tx>
          <c:spPr>
            <a:solidFill>
              <a:schemeClr val="accent5"/>
            </a:solidFill>
            <a:ln cmpd="sng">
              <a:solidFill>
                <a:srgbClr val="000000"/>
              </a:solidFill>
            </a:ln>
          </c:spPr>
          <c:cat>
            <c:strRef>
              <c:f>'Rannikuvee seisund (2)'!$A$2:$A$11</c:f>
            </c:strRef>
          </c:cat>
          <c:val>
            <c:numRef>
              <c:f>'Rannikuvee seisund (2)'!$B$2:$B$11</c:f>
              <c:numCache/>
            </c:numRef>
          </c:val>
        </c:ser>
        <c:axId val="1544914290"/>
        <c:axId val="1227699873"/>
      </c:barChart>
      <c:lineChart>
        <c:varyColors val="0"/>
        <c:ser>
          <c:idx val="1"/>
          <c:order val="1"/>
          <c:tx>
            <c:strRef>
              <c:f>'Rannikuvee seisund (2)'!$C$1</c:f>
            </c:strRef>
          </c:tx>
          <c:spPr>
            <a:ln cmpd="sng" w="38100">
              <a:solidFill>
                <a:srgbClr val="006EB4"/>
              </a:solidFill>
            </a:ln>
          </c:spPr>
          <c:marker>
            <c:symbol val="none"/>
          </c:marker>
          <c:cat>
            <c:strRef>
              <c:f>'Rannikuvee seisund (2)'!$A$2:$A$11</c:f>
            </c:strRef>
          </c:cat>
          <c:val>
            <c:numRef>
              <c:f>'Rannikuvee seisund (2)'!$C$2:$C$11</c:f>
              <c:numCache/>
            </c:numRef>
          </c:val>
          <c:smooth val="0"/>
        </c:ser>
        <c:axId val="1544914290"/>
        <c:axId val="1227699873"/>
      </c:lineChart>
      <c:catAx>
        <c:axId val="1544914290"/>
        <c:scaling>
          <c:orientation val="minMax"/>
        </c:scaling>
        <c:delete val="0"/>
        <c:axPos val="b"/>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sz="1200">
                <a:solidFill>
                  <a:srgbClr val="333333"/>
                </a:solidFill>
                <a:latin typeface="+mn-lt"/>
              </a:defRPr>
            </a:pPr>
          </a:p>
        </c:txPr>
        <c:crossAx val="1227699873"/>
      </c:catAx>
      <c:valAx>
        <c:axId val="1227699873"/>
        <c:scaling>
          <c:orientation val="minMax"/>
          <c:max val="1.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1544914290"/>
        <c:majorUnit val="0.2"/>
      </c:valAx>
    </c:plotArea>
    <c:legend>
      <c:legendPos val="r"/>
      <c:overlay val="0"/>
      <c:txPr>
        <a:bodyPr/>
        <a:lstStyle/>
        <a:p>
          <a:pPr lvl="0">
            <a:defRPr b="0" sz="1400">
              <a:solidFill>
                <a:srgbClr val="474747"/>
              </a:solidFill>
              <a:latin typeface="+mn-lt"/>
            </a:defRPr>
          </a:pPr>
        </a:p>
      </c:txPr>
    </c:legend>
    <c:plotVisOnly val="1"/>
  </c:chart>
</c:chartSpace>
</file>

<file path=xl/charts/chart2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Rannikuveekogumite ökoloogilise seisundi eesmärgi saavutamine (2019. a andmete põhjal)</a:t>
            </a:r>
          </a:p>
        </c:rich>
      </c:tx>
      <c:overlay val="0"/>
    </c:title>
    <c:plotArea>
      <c:layout/>
      <c:barChart>
        <c:barDir val="col"/>
        <c:ser>
          <c:idx val="0"/>
          <c:order val="0"/>
          <c:tx>
            <c:strRef>
              <c:f>'Rannikuvee seisund (2)'!$J$1</c:f>
            </c:strRef>
          </c:tx>
          <c:spPr>
            <a:solidFill>
              <a:schemeClr val="accent5"/>
            </a:solidFill>
            <a:ln cmpd="sng">
              <a:solidFill>
                <a:srgbClr val="000000"/>
              </a:solidFill>
            </a:ln>
          </c:spPr>
          <c:cat>
            <c:strRef>
              <c:f>'Rannikuvee seisund (2)'!$I$2:$I$17</c:f>
            </c:strRef>
          </c:cat>
          <c:val>
            <c:numRef>
              <c:f>'Rannikuvee seisund (2)'!$J$2:$J$17</c:f>
              <c:numCache/>
            </c:numRef>
          </c:val>
        </c:ser>
        <c:axId val="1696758779"/>
        <c:axId val="226343417"/>
      </c:barChart>
      <c:lineChart>
        <c:varyColors val="0"/>
        <c:ser>
          <c:idx val="1"/>
          <c:order val="1"/>
          <c:tx>
            <c:strRef>
              <c:f>'Rannikuvee seisund (2)'!$K$1</c:f>
            </c:strRef>
          </c:tx>
          <c:spPr>
            <a:ln cmpd="sng" w="38100">
              <a:solidFill>
                <a:srgbClr val="006EB4"/>
              </a:solidFill>
            </a:ln>
          </c:spPr>
          <c:marker>
            <c:symbol val="none"/>
          </c:marker>
          <c:cat>
            <c:strRef>
              <c:f>'Rannikuvee seisund (2)'!$I$2:$I$17</c:f>
            </c:strRef>
          </c:cat>
          <c:val>
            <c:numRef>
              <c:f>'Rannikuvee seisund (2)'!$K$2:$K$17</c:f>
              <c:numCache/>
            </c:numRef>
          </c:val>
          <c:smooth val="0"/>
        </c:ser>
        <c:axId val="1696758779"/>
        <c:axId val="226343417"/>
      </c:lineChart>
      <c:catAx>
        <c:axId val="1696758779"/>
        <c:scaling>
          <c:orientation val="minMax"/>
        </c:scaling>
        <c:delete val="0"/>
        <c:axPos val="b"/>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sz="1200">
                <a:solidFill>
                  <a:srgbClr val="333333"/>
                </a:solidFill>
                <a:latin typeface="+mn-lt"/>
              </a:defRPr>
            </a:pPr>
          </a:p>
        </c:txPr>
        <c:crossAx val="226343417"/>
      </c:catAx>
      <c:valAx>
        <c:axId val="226343417"/>
        <c:scaling>
          <c:orientation val="minMax"/>
          <c:max val="1.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1696758779"/>
        <c:majorUnit val="0.2"/>
      </c:valAx>
    </c:plotArea>
    <c:legend>
      <c:legendPos val="b"/>
      <c:overlay val="0"/>
      <c:txPr>
        <a:bodyPr/>
        <a:lstStyle/>
        <a:p>
          <a:pPr lvl="0">
            <a:defRPr b="0" sz="1400">
              <a:solidFill>
                <a:srgbClr val="474747"/>
              </a:solidFill>
              <a:latin typeface="+mn-lt"/>
            </a:defRPr>
          </a:pPr>
        </a:p>
      </c:txPr>
    </c:legend>
    <c:plotVisOnly val="1"/>
  </c:chart>
</c:chartSpace>
</file>

<file path=xl/charts/chart2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Heas või väga heas ökoloogilises seisundis pinnaveekogumite osakaal</a:t>
            </a:r>
          </a:p>
        </c:rich>
      </c:tx>
      <c:overlay val="0"/>
    </c:title>
    <c:plotArea>
      <c:layout>
        <c:manualLayout>
          <c:xMode val="edge"/>
          <c:yMode val="edge"/>
          <c:x val="0.09449296865522616"/>
          <c:y val="0.14810126582278482"/>
          <c:w val="0.7394417093717837"/>
          <c:h val="0.6678883079505108"/>
        </c:manualLayout>
      </c:layout>
      <c:barChart>
        <c:barDir val="col"/>
        <c:ser>
          <c:idx val="0"/>
          <c:order val="0"/>
          <c:tx>
            <c:strRef>
              <c:f>'Heas keskkonnaseisundis kogumid'!$B$3</c:f>
            </c:strRef>
          </c:tx>
          <c:spPr>
            <a:solidFill>
              <a:schemeClr val="accent5"/>
            </a:solidFill>
            <a:ln cmpd="sng">
              <a:solidFill>
                <a:srgbClr val="000000"/>
              </a:solidFill>
            </a:ln>
          </c:spPr>
          <c:cat>
            <c:strRef>
              <c:f>'Heas keskkonnaseisundis kogumid'!$A$4:$A$12</c:f>
            </c:strRef>
          </c:cat>
          <c:val>
            <c:numRef>
              <c:f>'Heas keskkonnaseisundis kogumid'!$B$4:$B$12</c:f>
              <c:numCache/>
            </c:numRef>
          </c:val>
        </c:ser>
        <c:ser>
          <c:idx val="1"/>
          <c:order val="1"/>
          <c:tx>
            <c:strRef>
              <c:f>'Heas keskkonnaseisundis kogumid'!$C$3</c:f>
            </c:strRef>
          </c:tx>
          <c:spPr>
            <a:solidFill>
              <a:schemeClr val="accent3"/>
            </a:solidFill>
            <a:ln cmpd="sng">
              <a:solidFill>
                <a:srgbClr val="000000"/>
              </a:solidFill>
            </a:ln>
          </c:spPr>
          <c:cat>
            <c:strRef>
              <c:f>'Heas keskkonnaseisundis kogumid'!$A$4:$A$12</c:f>
            </c:strRef>
          </c:cat>
          <c:val>
            <c:numRef>
              <c:f>'Heas keskkonnaseisundis kogumid'!$C$4:$C$12</c:f>
              <c:numCache/>
            </c:numRef>
          </c:val>
        </c:ser>
        <c:ser>
          <c:idx val="2"/>
          <c:order val="2"/>
          <c:tx>
            <c:strRef>
              <c:f>'Heas keskkonnaseisundis kogumid'!$D$3</c:f>
            </c:strRef>
          </c:tx>
          <c:spPr>
            <a:solidFill>
              <a:schemeClr val="accent2"/>
            </a:solidFill>
            <a:ln cmpd="sng">
              <a:solidFill>
                <a:srgbClr val="000000"/>
              </a:solidFill>
            </a:ln>
          </c:spPr>
          <c:cat>
            <c:strRef>
              <c:f>'Heas keskkonnaseisundis kogumid'!$A$4:$A$12</c:f>
            </c:strRef>
          </c:cat>
          <c:val>
            <c:numRef>
              <c:f>'Heas keskkonnaseisundis kogumid'!$D$4:$D$12</c:f>
              <c:numCache/>
            </c:numRef>
          </c:val>
        </c:ser>
        <c:axId val="821198656"/>
        <c:axId val="565448225"/>
      </c:barChart>
      <c:lineChart>
        <c:ser>
          <c:idx val="3"/>
          <c:order val="3"/>
          <c:tx>
            <c:strRef>
              <c:f>'Heas keskkonnaseisundis kogumid'!$E$3</c:f>
            </c:strRef>
          </c:tx>
          <c:spPr>
            <a:ln cmpd="sng">
              <a:solidFill>
                <a:srgbClr val="073763"/>
              </a:solidFill>
            </a:ln>
          </c:spPr>
          <c:marker>
            <c:symbol val="circle"/>
            <c:size val="7"/>
            <c:spPr>
              <a:solidFill>
                <a:srgbClr val="073763"/>
              </a:solidFill>
              <a:ln cmpd="sng">
                <a:solidFill>
                  <a:srgbClr val="073763"/>
                </a:solidFill>
              </a:ln>
            </c:spPr>
          </c:marker>
          <c:cat>
            <c:strRef>
              <c:f>'Heas keskkonnaseisundis kogumid'!$A$4:$A$12</c:f>
            </c:strRef>
          </c:cat>
          <c:val>
            <c:numRef>
              <c:f>'Heas keskkonnaseisundis kogumid'!$E$4:$E$12</c:f>
              <c:numCache/>
            </c:numRef>
          </c:val>
          <c:smooth val="0"/>
        </c:ser>
        <c:ser>
          <c:idx val="4"/>
          <c:order val="4"/>
          <c:tx>
            <c:strRef>
              <c:f>'Heas keskkonnaseisundis kogumid'!$F$3</c:f>
            </c:strRef>
          </c:tx>
          <c:spPr>
            <a:ln cmpd="sng" w="38100">
              <a:solidFill>
                <a:srgbClr val="006EB4"/>
              </a:solidFill>
            </a:ln>
          </c:spPr>
          <c:marker>
            <c:symbol val="none"/>
          </c:marker>
          <c:cat>
            <c:strRef>
              <c:f>'Heas keskkonnaseisundis kogumid'!$A$4:$A$12</c:f>
            </c:strRef>
          </c:cat>
          <c:val>
            <c:numRef>
              <c:f>'Heas keskkonnaseisundis kogumid'!$F$4:$F$12</c:f>
              <c:numCache/>
            </c:numRef>
          </c:val>
          <c:smooth val="0"/>
        </c:ser>
        <c:axId val="821198656"/>
        <c:axId val="565448225"/>
      </c:lineChart>
      <c:catAx>
        <c:axId val="821198656"/>
        <c:scaling>
          <c:orientation val="minMax"/>
        </c:scaling>
        <c:delete val="0"/>
        <c:axPos val="b"/>
        <c:title>
          <c:tx>
            <c:rich>
              <a:bodyPr/>
              <a:lstStyle/>
              <a:p>
                <a:pPr lvl="0">
                  <a:defRPr b="0" sz="800">
                    <a:solidFill>
                      <a:srgbClr val="333333"/>
                    </a:solidFill>
                    <a:latin typeface="+mn-lt"/>
                  </a:defRPr>
                </a:pPr>
                <a:r>
                  <a:rPr b="0" sz="800">
                    <a:solidFill>
                      <a:srgbClr val="333333"/>
                    </a:solidFill>
                    <a:latin typeface="+mn-lt"/>
                  </a:rPr>
                  <a:t>2020. a muudeti pinnaveekogumite piire. 2019. a seisundid arvestavad juba uusi kogumispiire, kui seireandmed seda võimaldavad.</a:t>
                </a:r>
              </a:p>
            </c:rich>
          </c:tx>
          <c:layout>
            <c:manualLayout>
              <c:xMode val="edge"/>
              <c:yMode val="edge"/>
              <c:x val="0.09575716190988758"/>
              <c:y val="0.9203063978671231"/>
            </c:manualLayout>
          </c:layout>
          <c:overlay val="0"/>
        </c:title>
        <c:numFmt formatCode="General" sourceLinked="1"/>
        <c:majorTickMark val="none"/>
        <c:minorTickMark val="none"/>
        <c:spPr/>
        <c:txPr>
          <a:bodyPr/>
          <a:lstStyle/>
          <a:p>
            <a:pPr lvl="0">
              <a:defRPr b="0" sz="1200">
                <a:solidFill>
                  <a:srgbClr val="333333"/>
                </a:solidFill>
                <a:latin typeface="+mn-lt"/>
              </a:defRPr>
            </a:pPr>
          </a:p>
        </c:txPr>
        <c:crossAx val="565448225"/>
      </c:catAx>
      <c:valAx>
        <c:axId val="565448225"/>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osakaal (%)</a:t>
                </a:r>
              </a:p>
            </c:rich>
          </c:tx>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821198656"/>
      </c:valAx>
    </c:plotArea>
    <c:legend>
      <c:legendPos val="r"/>
      <c:overlay val="0"/>
      <c:txPr>
        <a:bodyPr/>
        <a:lstStyle/>
        <a:p>
          <a:pPr lvl="0">
            <a:defRPr b="0" sz="1400">
              <a:solidFill>
                <a:srgbClr val="474747"/>
              </a:solidFill>
              <a:latin typeface="+mn-lt"/>
            </a:defRPr>
          </a:pPr>
        </a:p>
      </c:txPr>
    </c:legend>
    <c:plotVisOnly val="1"/>
  </c:chart>
</c:chartSpace>
</file>

<file path=xl/charts/chart2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Eestist pärit toitainete koormused Läänemerre</a:t>
            </a:r>
          </a:p>
        </c:rich>
      </c:tx>
      <c:overlay val="0"/>
    </c:title>
    <c:plotArea>
      <c:layout>
        <c:manualLayout>
          <c:xMode val="edge"/>
          <c:yMode val="edge"/>
          <c:x val="0.11840324763193505"/>
          <c:y val="0.14977572171869757"/>
          <c:w val="0.7631392934536484"/>
          <c:h val="0.6123454904025145"/>
        </c:manualLayout>
      </c:layout>
      <c:barChart>
        <c:barDir val="col"/>
        <c:ser>
          <c:idx val="0"/>
          <c:order val="0"/>
          <c:tx>
            <c:strRef>
              <c:f>'Eesti koormused'!$C$5</c:f>
            </c:strRef>
          </c:tx>
          <c:spPr>
            <a:solidFill>
              <a:schemeClr val="accent4"/>
            </a:solidFill>
            <a:ln cmpd="sng">
              <a:solidFill>
                <a:srgbClr val="000000"/>
              </a:solidFill>
            </a:ln>
          </c:spPr>
          <c:cat>
            <c:strRef>
              <c:f>'Eesti koormused'!$A$6:$A$12</c:f>
            </c:strRef>
          </c:cat>
          <c:val>
            <c:numRef>
              <c:f>'Eesti koormused'!$C$6:$C$12</c:f>
              <c:numCache/>
            </c:numRef>
          </c:val>
        </c:ser>
        <c:axId val="1955209177"/>
        <c:axId val="160066934"/>
      </c:barChart>
      <c:catAx>
        <c:axId val="1955209177"/>
        <c:scaling>
          <c:orientation val="minMax"/>
        </c:scaling>
        <c:delete val="0"/>
        <c:axPos val="b"/>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rot="0"/>
          <a:lstStyle/>
          <a:p>
            <a:pPr lvl="0">
              <a:defRPr b="0">
                <a:solidFill>
                  <a:srgbClr val="333333"/>
                </a:solidFill>
                <a:latin typeface="+mn-lt"/>
              </a:defRPr>
            </a:pPr>
          </a:p>
        </c:txPr>
        <c:crossAx val="160066934"/>
      </c:catAx>
      <c:valAx>
        <c:axId val="160066934"/>
        <c:scaling>
          <c:orientation val="minMax"/>
          <c:max val="3500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Üldlämmastik (t/a)</a:t>
                </a:r>
              </a:p>
            </c:rich>
          </c:tx>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1955209177"/>
      </c:valAx>
      <c:barChart>
        <c:barDir val="col"/>
        <c:ser>
          <c:idx val="1"/>
          <c:order val="1"/>
          <c:tx>
            <c:strRef>
              <c:f>'Eesti koormused'!$C$13</c:f>
            </c:strRef>
          </c:tx>
          <c:spPr>
            <a:solidFill>
              <a:schemeClr val="accent1"/>
            </a:solidFill>
            <a:ln cmpd="sng">
              <a:solidFill>
                <a:srgbClr val="000000"/>
              </a:solidFill>
            </a:ln>
          </c:spPr>
          <c:cat>
            <c:strRef>
              <c:f>'Eesti koormused'!$A$6:$A$12</c:f>
            </c:strRef>
          </c:cat>
          <c:val>
            <c:numRef>
              <c:f>'Eesti koormused'!$C$14:$C$20</c:f>
              <c:numCache/>
            </c:numRef>
          </c:val>
        </c:ser>
        <c:axId val="138818692"/>
        <c:axId val="1498712585"/>
      </c:barChart>
      <c:catAx>
        <c:axId val="138818692"/>
        <c:scaling>
          <c:orientation val="minMax"/>
        </c:scaling>
        <c:delete val="0"/>
        <c:axPos val="b"/>
        <c:numFmt formatCode="General" sourceLinked="1"/>
        <c:majorTickMark val="none"/>
        <c:minorTickMark val="none"/>
        <c:spPr/>
        <c:txPr>
          <a:bodyPr rot="0"/>
          <a:lstStyle/>
          <a:p>
            <a:pPr lvl="0">
              <a:defRPr b="0">
                <a:solidFill>
                  <a:srgbClr val="333333"/>
                </a:solidFill>
                <a:latin typeface="+mn-lt"/>
              </a:defRPr>
            </a:pPr>
          </a:p>
        </c:txPr>
        <c:crossAx val="1498712585"/>
      </c:catAx>
      <c:valAx>
        <c:axId val="1498712585"/>
        <c:scaling>
          <c:orientation val="minMax"/>
          <c:max val="800.0"/>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Üldfosfor (t/a)</a:t>
                </a:r>
              </a:p>
            </c:rich>
          </c:tx>
          <c:layout>
            <c:manualLayout>
              <c:xMode val="edge"/>
              <c:yMode val="edge"/>
              <c:x val="0.9471740433143119"/>
              <c:y val="0.11650199172457035"/>
            </c:manualLayout>
          </c:layout>
          <c:overlay val="0"/>
        </c:title>
        <c:numFmt formatCode="General" sourceLinked="0"/>
        <c:majorTickMark val="none"/>
        <c:minorTickMark val="none"/>
        <c:tickLblPos val="nextTo"/>
        <c:spPr>
          <a:ln/>
        </c:spPr>
        <c:txPr>
          <a:bodyPr/>
          <a:lstStyle/>
          <a:p>
            <a:pPr lvl="0">
              <a:defRPr b="0" sz="1200">
                <a:solidFill>
                  <a:srgbClr val="333333"/>
                </a:solidFill>
                <a:latin typeface="+mn-lt"/>
              </a:defRPr>
            </a:pPr>
          </a:p>
        </c:txPr>
        <c:crossAx val="138818692"/>
        <c:crosses val="max"/>
      </c:valAx>
    </c:plotArea>
    <c:legend>
      <c:legendPos val="b"/>
      <c:overlay val="0"/>
      <c:txPr>
        <a:bodyPr/>
        <a:lstStyle/>
        <a:p>
          <a:pPr lvl="0">
            <a:defRPr b="0">
              <a:solidFill>
                <a:srgbClr val="474747"/>
              </a:solidFill>
              <a:latin typeface="+mn-lt"/>
            </a:defRPr>
          </a:pPr>
        </a:p>
      </c:txPr>
    </c:legend>
    <c:plotVisOnly val="1"/>
  </c:chart>
</c:chartSpace>
</file>

<file path=xl/charts/chart2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Eestist Läänemerre jõudvate toitainete koormuste allikad</a:t>
            </a:r>
          </a:p>
        </c:rich>
      </c:tx>
      <c:overlay val="0"/>
    </c:title>
    <c:plotArea>
      <c:layout>
        <c:manualLayout>
          <c:xMode val="edge"/>
          <c:yMode val="edge"/>
          <c:x val="0.12583333333333332"/>
          <c:y val="0.1792452830188679"/>
          <c:w val="0.84325"/>
          <c:h val="0.5849056603773585"/>
        </c:manualLayout>
      </c:layout>
      <c:barChart>
        <c:barDir val="col"/>
        <c:grouping val="percentStacked"/>
        <c:ser>
          <c:idx val="0"/>
          <c:order val="0"/>
          <c:tx>
            <c:strRef>
              <c:f>'Eesti koormused'!$AA$5</c:f>
            </c:strRef>
          </c:tx>
          <c:spPr>
            <a:solidFill>
              <a:schemeClr val="accent2"/>
            </a:solidFill>
            <a:ln cmpd="sng">
              <a:solidFill>
                <a:srgbClr val="000000"/>
              </a:solidFill>
            </a:ln>
          </c:spPr>
          <c:cat>
            <c:strRef>
              <c:f>'Eesti koormused'!$A$6:$A$12</c:f>
            </c:strRef>
          </c:cat>
          <c:val>
            <c:numRef>
              <c:f>'Eesti koormused'!$AA$6:$AA$12</c:f>
              <c:numCache/>
            </c:numRef>
          </c:val>
        </c:ser>
        <c:ser>
          <c:idx val="1"/>
          <c:order val="1"/>
          <c:tx>
            <c:strRef>
              <c:f>'Eesti koormused'!$AB$5</c:f>
            </c:strRef>
          </c:tx>
          <c:spPr>
            <a:solidFill>
              <a:schemeClr val="accent3"/>
            </a:solidFill>
            <a:ln cmpd="sng">
              <a:solidFill>
                <a:srgbClr val="000000"/>
              </a:solidFill>
            </a:ln>
          </c:spPr>
          <c:cat>
            <c:strRef>
              <c:f>'Eesti koormused'!$A$6:$A$12</c:f>
            </c:strRef>
          </c:cat>
          <c:val>
            <c:numRef>
              <c:f>'Eesti koormused'!$AB$6:$AB$12</c:f>
              <c:numCache/>
            </c:numRef>
          </c:val>
        </c:ser>
        <c:ser>
          <c:idx val="2"/>
          <c:order val="2"/>
          <c:tx>
            <c:strRef>
              <c:f>'Eesti koormused'!$K$5</c:f>
            </c:strRef>
          </c:tx>
          <c:spPr>
            <a:solidFill>
              <a:schemeClr val="accent4"/>
            </a:solidFill>
            <a:ln cmpd="sng">
              <a:solidFill>
                <a:srgbClr val="000000"/>
              </a:solidFill>
            </a:ln>
          </c:spPr>
          <c:cat>
            <c:strRef>
              <c:f>'Eesti koormused'!$A$6:$A$12</c:f>
            </c:strRef>
          </c:cat>
          <c:val>
            <c:numRef>
              <c:f>'Eesti koormused'!$K$6:$K$12</c:f>
              <c:numCache/>
            </c:numRef>
          </c:val>
        </c:ser>
        <c:ser>
          <c:idx val="3"/>
          <c:order val="3"/>
          <c:tx>
            <c:strRef>
              <c:f>'Eesti koormused'!$G$5</c:f>
            </c:strRef>
          </c:tx>
          <c:spPr>
            <a:solidFill>
              <a:schemeClr val="accent5"/>
            </a:solidFill>
            <a:ln cmpd="sng">
              <a:solidFill>
                <a:srgbClr val="000000"/>
              </a:solidFill>
            </a:ln>
          </c:spPr>
          <c:cat>
            <c:strRef>
              <c:f>'Eesti koormused'!$A$6:$A$12</c:f>
            </c:strRef>
          </c:cat>
          <c:val>
            <c:numRef>
              <c:f>'Eesti koormused'!$G$6:$G$12</c:f>
              <c:numCache/>
            </c:numRef>
          </c:val>
        </c:ser>
        <c:overlap val="100"/>
        <c:axId val="1873806303"/>
        <c:axId val="1269930588"/>
      </c:barChart>
      <c:catAx>
        <c:axId val="1873806303"/>
        <c:scaling>
          <c:orientation val="minMax"/>
        </c:scaling>
        <c:delete val="0"/>
        <c:axPos val="b"/>
        <c:title>
          <c:tx>
            <c:rich>
              <a:bodyPr/>
              <a:lstStyle/>
              <a:p>
                <a:pPr lvl="0">
                  <a:defRPr b="0" sz="1400">
                    <a:solidFill>
                      <a:srgbClr val="333333"/>
                    </a:solidFill>
                    <a:latin typeface="+mn-lt"/>
                  </a:defRPr>
                </a:pPr>
                <a:r>
                  <a:rPr b="0" sz="1400">
                    <a:solidFill>
                      <a:srgbClr val="333333"/>
                    </a:solidFill>
                    <a:latin typeface="+mn-lt"/>
                  </a:rPr>
                  <a:t/>
                </a:r>
              </a:p>
            </c:rich>
          </c:tx>
          <c:overlay val="0"/>
        </c:title>
        <c:numFmt formatCode="General" sourceLinked="1"/>
        <c:majorTickMark val="none"/>
        <c:minorTickMark val="none"/>
        <c:spPr/>
        <c:txPr>
          <a:bodyPr rot="0"/>
          <a:lstStyle/>
          <a:p>
            <a:pPr lvl="0">
              <a:defRPr b="0">
                <a:solidFill>
                  <a:srgbClr val="333333"/>
                </a:solidFill>
                <a:latin typeface="+mn-lt"/>
              </a:defRPr>
            </a:pPr>
          </a:p>
        </c:txPr>
        <c:crossAx val="1269930588"/>
      </c:catAx>
      <c:valAx>
        <c:axId val="1269930588"/>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Koormusallika osakaal</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873806303"/>
      </c:valAx>
    </c:plotArea>
    <c:legend>
      <c:legendPos val="b"/>
      <c:overlay val="0"/>
      <c:txPr>
        <a:bodyPr/>
        <a:lstStyle/>
        <a:p>
          <a:pPr lvl="0">
            <a:defRPr b="0" sz="1400">
              <a:solidFill>
                <a:srgbClr val="474747"/>
              </a:solidFill>
              <a:latin typeface="+mn-lt"/>
            </a:defRPr>
          </a:pPr>
        </a:p>
      </c:txPr>
    </c:legend>
    <c:plotVisOnly val="1"/>
  </c:chart>
</c:chartSpace>
</file>

<file path=xl/charts/chart2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plotArea>
      <c:layout>
        <c:manualLayout>
          <c:xMode val="edge"/>
          <c:yMode val="edge"/>
          <c:x val="0.12583333333333332"/>
          <c:y val="0.1792452830188679"/>
          <c:w val="0.84325"/>
          <c:h val="0.5849056603773585"/>
        </c:manualLayout>
      </c:layout>
      <c:barChart>
        <c:barDir val="col"/>
        <c:grouping val="percentStacked"/>
        <c:ser>
          <c:idx val="0"/>
          <c:order val="0"/>
          <c:tx>
            <c:strRef>
              <c:f>'Eesti koormused'!$AA$13</c:f>
            </c:strRef>
          </c:tx>
          <c:spPr>
            <a:solidFill>
              <a:schemeClr val="accent2"/>
            </a:solidFill>
            <a:ln cmpd="sng">
              <a:solidFill>
                <a:srgbClr val="000000"/>
              </a:solidFill>
            </a:ln>
          </c:spPr>
          <c:cat>
            <c:strRef>
              <c:f>'Eesti koormused'!$A$14:$A$20</c:f>
            </c:strRef>
          </c:cat>
          <c:val>
            <c:numRef>
              <c:f>'Eesti koormused'!$AA$14:$AA$20</c:f>
              <c:numCache/>
            </c:numRef>
          </c:val>
        </c:ser>
        <c:ser>
          <c:idx val="1"/>
          <c:order val="1"/>
          <c:tx>
            <c:strRef>
              <c:f>'Eesti koormused'!$AB$13</c:f>
            </c:strRef>
          </c:tx>
          <c:spPr>
            <a:solidFill>
              <a:schemeClr val="accent3"/>
            </a:solidFill>
            <a:ln cmpd="sng">
              <a:solidFill>
                <a:srgbClr val="000000"/>
              </a:solidFill>
            </a:ln>
          </c:spPr>
          <c:cat>
            <c:strRef>
              <c:f>'Eesti koormused'!$A$14:$A$20</c:f>
            </c:strRef>
          </c:cat>
          <c:val>
            <c:numRef>
              <c:f>'Eesti koormused'!$AB$14:$AB$20</c:f>
              <c:numCache/>
            </c:numRef>
          </c:val>
        </c:ser>
        <c:ser>
          <c:idx val="2"/>
          <c:order val="2"/>
          <c:tx>
            <c:strRef>
              <c:f>'Eesti koormused'!$K$13</c:f>
            </c:strRef>
          </c:tx>
          <c:spPr>
            <a:solidFill>
              <a:schemeClr val="accent4"/>
            </a:solidFill>
            <a:ln cmpd="sng">
              <a:solidFill>
                <a:srgbClr val="000000"/>
              </a:solidFill>
            </a:ln>
          </c:spPr>
          <c:cat>
            <c:strRef>
              <c:f>'Eesti koormused'!$A$14:$A$20</c:f>
            </c:strRef>
          </c:cat>
          <c:val>
            <c:numRef>
              <c:f>'Eesti koormused'!$K$14:$K$20</c:f>
              <c:numCache/>
            </c:numRef>
          </c:val>
        </c:ser>
        <c:ser>
          <c:idx val="3"/>
          <c:order val="3"/>
          <c:tx>
            <c:strRef>
              <c:f>'Eesti koormused'!$G$13</c:f>
            </c:strRef>
          </c:tx>
          <c:spPr>
            <a:solidFill>
              <a:schemeClr val="accent5"/>
            </a:solidFill>
            <a:ln cmpd="sng">
              <a:solidFill>
                <a:srgbClr val="000000"/>
              </a:solidFill>
            </a:ln>
          </c:spPr>
          <c:cat>
            <c:strRef>
              <c:f>'Eesti koormused'!$A$14:$A$20</c:f>
            </c:strRef>
          </c:cat>
          <c:val>
            <c:numRef>
              <c:f>'Eesti koormused'!$G$14:$G$20</c:f>
              <c:numCache/>
            </c:numRef>
          </c:val>
        </c:ser>
        <c:overlap val="100"/>
        <c:axId val="2031400852"/>
        <c:axId val="1792013102"/>
      </c:barChart>
      <c:catAx>
        <c:axId val="2031400852"/>
        <c:scaling>
          <c:orientation val="minMax"/>
        </c:scaling>
        <c:delete val="0"/>
        <c:axPos val="b"/>
        <c:title>
          <c:tx>
            <c:rich>
              <a:bodyPr/>
              <a:lstStyle/>
              <a:p>
                <a:pPr lvl="0">
                  <a:defRPr b="0" sz="1400">
                    <a:solidFill>
                      <a:srgbClr val="333333"/>
                    </a:solidFill>
                    <a:latin typeface="+mn-lt"/>
                  </a:defRPr>
                </a:pPr>
                <a:r>
                  <a:rPr b="0" sz="1400">
                    <a:solidFill>
                      <a:srgbClr val="333333"/>
                    </a:solidFill>
                    <a:latin typeface="+mn-lt"/>
                  </a:rPr>
                  <a:t/>
                </a:r>
              </a:p>
            </c:rich>
          </c:tx>
          <c:overlay val="0"/>
        </c:title>
        <c:numFmt formatCode="General" sourceLinked="1"/>
        <c:majorTickMark val="none"/>
        <c:minorTickMark val="none"/>
        <c:spPr/>
        <c:txPr>
          <a:bodyPr rot="0"/>
          <a:lstStyle/>
          <a:p>
            <a:pPr lvl="0">
              <a:defRPr b="0">
                <a:solidFill>
                  <a:srgbClr val="333333"/>
                </a:solidFill>
                <a:latin typeface="+mn-lt"/>
              </a:defRPr>
            </a:pPr>
          </a:p>
        </c:txPr>
        <c:crossAx val="1792013102"/>
      </c:catAx>
      <c:valAx>
        <c:axId val="1792013102"/>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Koormusallika osakaal</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2031400852"/>
      </c:valAx>
    </c:plotArea>
    <c:legend>
      <c:legendPos val="b"/>
      <c:overlay val="0"/>
      <c:txPr>
        <a:bodyPr/>
        <a:lstStyle/>
        <a:p>
          <a:pPr lvl="0">
            <a:defRPr b="0" sz="1400">
              <a:solidFill>
                <a:srgbClr val="474747"/>
              </a:solidFill>
              <a:latin typeface="+mn-lt"/>
            </a:defRPr>
          </a:pPr>
        </a:p>
      </c:txPr>
    </c:legend>
    <c:plotVisOnly val="1"/>
  </c:chart>
</c:chartSpace>
</file>

<file path=xl/charts/chart3.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Pinna- ja põhjaveevõtt</a:t>
            </a:r>
          </a:p>
        </c:rich>
      </c:tx>
      <c:overlay val="0"/>
    </c:title>
    <c:plotArea>
      <c:layout/>
      <c:barChart>
        <c:barDir val="bar"/>
        <c:grouping val="stacked"/>
        <c:ser>
          <c:idx val="0"/>
          <c:order val="0"/>
          <c:tx>
            <c:strRef>
              <c:f>'Veevõtud'!$V$3</c:f>
            </c:strRef>
          </c:tx>
          <c:spPr>
            <a:solidFill>
              <a:schemeClr val="accent1"/>
            </a:solidFill>
            <a:ln cmpd="sng">
              <a:solidFill>
                <a:srgbClr val="000000"/>
              </a:solidFill>
            </a:ln>
          </c:spPr>
          <c:cat>
            <c:strRef>
              <c:f>'Veevõtud'!$U$4:$U$22</c:f>
            </c:strRef>
          </c:cat>
          <c:val>
            <c:numRef>
              <c:f>'Veevõtud'!$V$4:$V$22</c:f>
              <c:numCache/>
            </c:numRef>
          </c:val>
        </c:ser>
        <c:ser>
          <c:idx val="1"/>
          <c:order val="1"/>
          <c:tx>
            <c:strRef>
              <c:f>'Veevõtud'!$W$3</c:f>
            </c:strRef>
          </c:tx>
          <c:spPr>
            <a:solidFill>
              <a:schemeClr val="accent2"/>
            </a:solidFill>
            <a:ln cmpd="sng">
              <a:solidFill>
                <a:srgbClr val="000000"/>
              </a:solidFill>
            </a:ln>
          </c:spPr>
          <c:cat>
            <c:strRef>
              <c:f>'Veevõtud'!$U$4:$U$22</c:f>
            </c:strRef>
          </c:cat>
          <c:val>
            <c:numRef>
              <c:f>'Veevõtud'!$W$4:$W$22</c:f>
              <c:numCache/>
            </c:numRef>
          </c:val>
        </c:ser>
        <c:ser>
          <c:idx val="2"/>
          <c:order val="2"/>
          <c:tx>
            <c:strRef>
              <c:f>'Veevõtud'!$X$3</c:f>
            </c:strRef>
          </c:tx>
          <c:spPr>
            <a:solidFill>
              <a:schemeClr val="accent3"/>
            </a:solidFill>
            <a:ln cmpd="sng">
              <a:solidFill>
                <a:srgbClr val="000000"/>
              </a:solidFill>
            </a:ln>
          </c:spPr>
          <c:cat>
            <c:strRef>
              <c:f>'Veevõtud'!$U$4:$U$22</c:f>
            </c:strRef>
          </c:cat>
          <c:val>
            <c:numRef>
              <c:f>'Veevõtud'!$X$4:$X$22</c:f>
              <c:numCache/>
            </c:numRef>
          </c:val>
        </c:ser>
        <c:ser>
          <c:idx val="3"/>
          <c:order val="3"/>
          <c:tx>
            <c:strRef>
              <c:f>'Veevõtud'!$Y$3</c:f>
            </c:strRef>
          </c:tx>
          <c:spPr>
            <a:solidFill>
              <a:srgbClr val="434343"/>
            </a:solidFill>
            <a:ln cmpd="sng">
              <a:solidFill>
                <a:srgbClr val="000000"/>
              </a:solidFill>
            </a:ln>
          </c:spPr>
          <c:cat>
            <c:strRef>
              <c:f>'Veevõtud'!$U$4:$U$22</c:f>
            </c:strRef>
          </c:cat>
          <c:val>
            <c:numRef>
              <c:f>'Veevõtud'!$Y$4:$Y$22</c:f>
              <c:numCache/>
            </c:numRef>
          </c:val>
        </c:ser>
        <c:ser>
          <c:idx val="4"/>
          <c:order val="4"/>
          <c:tx>
            <c:strRef>
              <c:f>'Veevõtud'!$Z$3</c:f>
            </c:strRef>
          </c:tx>
          <c:spPr>
            <a:solidFill>
              <a:schemeClr val="accent5"/>
            </a:solidFill>
            <a:ln cmpd="sng">
              <a:solidFill>
                <a:srgbClr val="000000"/>
              </a:solidFill>
            </a:ln>
          </c:spPr>
          <c:cat>
            <c:strRef>
              <c:f>'Veevõtud'!$U$4:$U$22</c:f>
            </c:strRef>
          </c:cat>
          <c:val>
            <c:numRef>
              <c:f>'Veevõtud'!$Z$4:$Z$22</c:f>
              <c:numCache/>
            </c:numRef>
          </c:val>
        </c:ser>
        <c:overlap val="100"/>
        <c:axId val="2008713633"/>
        <c:axId val="1284441334"/>
      </c:barChart>
      <c:catAx>
        <c:axId val="2008713633"/>
        <c:scaling>
          <c:orientation val="maxMin"/>
        </c:scaling>
        <c:delete val="0"/>
        <c:axPos val="l"/>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sz="1200">
                <a:solidFill>
                  <a:srgbClr val="333333"/>
                </a:solidFill>
                <a:latin typeface="+mn-lt"/>
              </a:defRPr>
            </a:pPr>
          </a:p>
        </c:txPr>
        <c:crossAx val="1284441334"/>
      </c:catAx>
      <c:valAx>
        <c:axId val="1284441334"/>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Veevõtt (miljonit m3/a)</a:t>
                </a:r>
              </a:p>
            </c:rich>
          </c:tx>
          <c:layout>
            <c:manualLayout>
              <c:xMode val="edge"/>
              <c:yMode val="edge"/>
              <c:x val="0.07250520833333333"/>
              <c:y val="0.781895777178796"/>
            </c:manualLayout>
          </c:layout>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2008713633"/>
        <c:crosses val="max"/>
      </c:valAx>
    </c:plotArea>
    <c:legend>
      <c:legendPos val="b"/>
      <c:overlay val="0"/>
      <c:txPr>
        <a:bodyPr/>
        <a:lstStyle/>
        <a:p>
          <a:pPr lvl="0">
            <a:defRPr b="0" sz="1400">
              <a:solidFill>
                <a:srgbClr val="474747"/>
              </a:solidFill>
              <a:latin typeface="+mn-lt"/>
            </a:defRPr>
          </a:pPr>
        </a:p>
      </c:txPr>
    </c:legend>
    <c:plotVisOnly val="1"/>
  </c:chart>
</c:chartSpace>
</file>

<file path=xl/charts/chart4.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Veevõtt 2017. a</a:t>
            </a:r>
          </a:p>
        </c:rich>
      </c:tx>
      <c:overlay val="0"/>
    </c:title>
    <c:plotArea>
      <c:layout/>
      <c:doughnutChart>
        <c:varyColors val="1"/>
        <c:ser>
          <c:idx val="0"/>
          <c:order val="0"/>
          <c:dPt>
            <c:idx val="0"/>
            <c:spPr>
              <a:solidFill>
                <a:srgbClr val="003087"/>
              </a:solidFill>
            </c:spPr>
          </c:dPt>
          <c:dPt>
            <c:idx val="1"/>
            <c:spPr>
              <a:solidFill>
                <a:srgbClr val="006EB4"/>
              </a:solidFill>
            </c:spPr>
          </c:dPt>
          <c:dPt>
            <c:idx val="2"/>
            <c:spPr>
              <a:solidFill>
                <a:srgbClr val="009BE1"/>
              </a:solidFill>
            </c:spPr>
          </c:dPt>
          <c:dPt>
            <c:idx val="3"/>
            <c:spPr>
              <a:solidFill>
                <a:srgbClr val="434343"/>
              </a:solidFill>
            </c:spPr>
          </c:dPt>
          <c:dPt>
            <c:idx val="4"/>
            <c:spPr>
              <a:solidFill>
                <a:srgbClr val="91D2F5"/>
              </a:solidFill>
            </c:spPr>
          </c:dPt>
          <c:dLbls>
            <c:showLegendKey val="0"/>
            <c:showVal val="0"/>
            <c:showCatName val="0"/>
            <c:showSerName val="0"/>
            <c:showPercent val="0"/>
            <c:showBubbleSize val="0"/>
            <c:showLeaderLines val="1"/>
          </c:dLbls>
          <c:cat>
            <c:strRef>
              <c:f>'Veevõtud'!$A$66:$A$70</c:f>
            </c:strRef>
          </c:cat>
          <c:val>
            <c:numRef>
              <c:f>'Veevõtud'!$B$66:$B$70</c:f>
              <c:numCache/>
            </c:numRef>
          </c:val>
        </c:ser>
        <c:dLbls>
          <c:showLegendKey val="0"/>
          <c:showVal val="0"/>
          <c:showCatName val="0"/>
          <c:showSerName val="0"/>
          <c:showPercent val="0"/>
          <c:showBubbleSize val="0"/>
        </c:dLbls>
        <c:holeSize val="50"/>
      </c:doughnutChart>
    </c:plotArea>
    <c:legend>
      <c:legendPos val="r"/>
      <c:overlay val="0"/>
      <c:txPr>
        <a:bodyPr/>
        <a:lstStyle/>
        <a:p>
          <a:pPr lvl="0">
            <a:defRPr b="0">
              <a:solidFill>
                <a:srgbClr val="474747"/>
              </a:solidFill>
              <a:latin typeface="+mn-lt"/>
            </a:defRPr>
          </a:pPr>
        </a:p>
      </c:txPr>
    </c:legend>
    <c:plotVisOnly val="1"/>
  </c:chart>
</c:chartSpace>
</file>

<file path=xl/charts/chart5.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Veevõtt 2020. a</a:t>
            </a:r>
          </a:p>
        </c:rich>
      </c:tx>
      <c:overlay val="0"/>
    </c:title>
    <c:plotArea>
      <c:layout/>
      <c:doughnutChart>
        <c:varyColors val="1"/>
        <c:ser>
          <c:idx val="0"/>
          <c:order val="0"/>
          <c:dPt>
            <c:idx val="0"/>
            <c:spPr>
              <a:solidFill>
                <a:srgbClr val="003087"/>
              </a:solidFill>
            </c:spPr>
          </c:dPt>
          <c:dPt>
            <c:idx val="1"/>
            <c:spPr>
              <a:solidFill>
                <a:srgbClr val="006EB4"/>
              </a:solidFill>
            </c:spPr>
          </c:dPt>
          <c:dPt>
            <c:idx val="2"/>
            <c:spPr>
              <a:solidFill>
                <a:srgbClr val="009BE1"/>
              </a:solidFill>
            </c:spPr>
          </c:dPt>
          <c:dPt>
            <c:idx val="3"/>
            <c:spPr>
              <a:solidFill>
                <a:srgbClr val="000000"/>
              </a:solidFill>
            </c:spPr>
          </c:dPt>
          <c:dPt>
            <c:idx val="4"/>
            <c:spPr>
              <a:solidFill>
                <a:srgbClr val="91D2F5"/>
              </a:solidFill>
            </c:spPr>
          </c:dPt>
          <c:dLbls>
            <c:showLegendKey val="0"/>
            <c:showVal val="0"/>
            <c:showCatName val="0"/>
            <c:showSerName val="0"/>
            <c:showPercent val="0"/>
            <c:showBubbleSize val="0"/>
            <c:showLeaderLines val="1"/>
          </c:dLbls>
          <c:cat>
            <c:strRef>
              <c:f>'Veevõtud'!$A$4:$A$8</c:f>
            </c:strRef>
          </c:cat>
          <c:val>
            <c:numRef>
              <c:f>'Veevõtud'!$T$4:$T$8</c:f>
              <c:numCache/>
            </c:numRef>
          </c:val>
        </c:ser>
        <c:dLbls>
          <c:showLegendKey val="0"/>
          <c:showVal val="0"/>
          <c:showCatName val="0"/>
          <c:showSerName val="0"/>
          <c:showPercent val="0"/>
          <c:showBubbleSize val="0"/>
        </c:dLbls>
        <c:holeSize val="50"/>
      </c:doughnutChart>
    </c:plotArea>
    <c:legend>
      <c:legendPos val="r"/>
      <c:overlay val="0"/>
      <c:txPr>
        <a:bodyPr/>
        <a:lstStyle/>
        <a:p>
          <a:pPr lvl="0">
            <a:defRPr b="0">
              <a:solidFill>
                <a:srgbClr val="474747"/>
              </a:solidFill>
              <a:latin typeface="+mn-lt"/>
            </a:defRPr>
          </a:pPr>
        </a:p>
      </c:txPr>
    </c:legend>
    <c:plotVisOnly val="1"/>
  </c:chart>
</c:chartSpace>
</file>

<file path=xl/charts/chart6.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Veekasutus</a:t>
            </a:r>
          </a:p>
        </c:rich>
      </c:tx>
      <c:overlay val="0"/>
    </c:title>
    <c:plotArea>
      <c:layout>
        <c:manualLayout>
          <c:xMode val="edge"/>
          <c:yMode val="edge"/>
          <c:x val="0.12583333333333332"/>
          <c:y val="0.14263252470799645"/>
          <c:w val="0.84325"/>
          <c:h val="0.62151841868823"/>
        </c:manualLayout>
      </c:layout>
      <c:barChart>
        <c:barDir val="col"/>
        <c:grouping val="percentStacked"/>
        <c:ser>
          <c:idx val="0"/>
          <c:order val="0"/>
          <c:tx>
            <c:strRef>
              <c:f>Veekasutus!$V$3</c:f>
            </c:strRef>
          </c:tx>
          <c:spPr>
            <a:solidFill>
              <a:schemeClr val="accent5"/>
            </a:solidFill>
            <a:ln cmpd="sng">
              <a:solidFill>
                <a:srgbClr val="000000"/>
              </a:solidFill>
            </a:ln>
          </c:spPr>
          <c:cat>
            <c:strRef>
              <c:f>Veekasutus!$U$4:$U$22</c:f>
            </c:strRef>
          </c:cat>
          <c:val>
            <c:numRef>
              <c:f>Veekasutus!$V$4:$V$22</c:f>
              <c:numCache/>
            </c:numRef>
          </c:val>
        </c:ser>
        <c:ser>
          <c:idx val="1"/>
          <c:order val="1"/>
          <c:tx>
            <c:strRef>
              <c:f>Veekasutus!$W$3</c:f>
            </c:strRef>
          </c:tx>
          <c:spPr>
            <a:solidFill>
              <a:schemeClr val="accent3"/>
            </a:solidFill>
            <a:ln cmpd="sng">
              <a:solidFill>
                <a:srgbClr val="000000"/>
              </a:solidFill>
            </a:ln>
          </c:spPr>
          <c:cat>
            <c:strRef>
              <c:f>Veekasutus!$U$4:$U$22</c:f>
            </c:strRef>
          </c:cat>
          <c:val>
            <c:numRef>
              <c:f>Veekasutus!$W$4:$W$22</c:f>
              <c:numCache/>
            </c:numRef>
          </c:val>
        </c:ser>
        <c:ser>
          <c:idx val="2"/>
          <c:order val="2"/>
          <c:tx>
            <c:strRef>
              <c:f>Veekasutus!$X$3</c:f>
            </c:strRef>
          </c:tx>
          <c:spPr>
            <a:solidFill>
              <a:schemeClr val="accent2"/>
            </a:solidFill>
            <a:ln cmpd="sng">
              <a:solidFill>
                <a:srgbClr val="000000"/>
              </a:solidFill>
            </a:ln>
          </c:spPr>
          <c:cat>
            <c:strRef>
              <c:f>Veekasutus!$U$4:$U$22</c:f>
            </c:strRef>
          </c:cat>
          <c:val>
            <c:numRef>
              <c:f>Veekasutus!$X$4:$X$22</c:f>
              <c:numCache/>
            </c:numRef>
          </c:val>
        </c:ser>
        <c:overlap val="100"/>
        <c:axId val="2024138085"/>
        <c:axId val="1214320276"/>
      </c:barChart>
      <c:catAx>
        <c:axId val="2024138085"/>
        <c:scaling>
          <c:orientation val="minMax"/>
        </c:scaling>
        <c:delete val="0"/>
        <c:axPos val="b"/>
        <c:title>
          <c:tx>
            <c:rich>
              <a:bodyPr/>
              <a:lstStyle/>
              <a:p>
                <a:pPr lvl="0">
                  <a:defRPr b="0" sz="1400">
                    <a:solidFill>
                      <a:srgbClr val="333333"/>
                    </a:solidFill>
                    <a:latin typeface="+mn-lt"/>
                  </a:defRPr>
                </a:pPr>
                <a:r>
                  <a:rPr b="0" sz="1400">
                    <a:solidFill>
                      <a:srgbClr val="333333"/>
                    </a:solidFill>
                    <a:latin typeface="+mn-lt"/>
                  </a:rPr>
                  <a:t/>
                </a:r>
              </a:p>
            </c:rich>
          </c:tx>
          <c:overlay val="0"/>
        </c:title>
        <c:numFmt formatCode="General" sourceLinked="1"/>
        <c:majorTickMark val="none"/>
        <c:minorTickMark val="none"/>
        <c:spPr/>
        <c:txPr>
          <a:bodyPr rot="-5400000"/>
          <a:lstStyle/>
          <a:p>
            <a:pPr lvl="0">
              <a:defRPr b="0">
                <a:solidFill>
                  <a:srgbClr val="333333"/>
                </a:solidFill>
                <a:latin typeface="+mn-lt"/>
              </a:defRPr>
            </a:pPr>
          </a:p>
        </c:txPr>
        <c:crossAx val="1214320276"/>
      </c:catAx>
      <c:valAx>
        <c:axId val="1214320276"/>
        <c:scaling>
          <c:orientation val="minMax"/>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Veekasutuse osakaal</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2024138085"/>
      </c:valAx>
    </c:plotArea>
    <c:legend>
      <c:legendPos val="b"/>
      <c:overlay val="0"/>
      <c:txPr>
        <a:bodyPr/>
        <a:lstStyle/>
        <a:p>
          <a:pPr lvl="0">
            <a:defRPr b="0" sz="1400">
              <a:solidFill>
                <a:srgbClr val="474747"/>
              </a:solidFill>
              <a:latin typeface="+mn-lt"/>
            </a:defRPr>
          </a:pPr>
        </a:p>
      </c:txPr>
    </c:legend>
    <c:plotVisOnly val="1"/>
  </c:chart>
</c:chartSpace>
</file>

<file path=xl/charts/chart7.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sz="1600">
                <a:solidFill>
                  <a:srgbClr val="919191"/>
                </a:solidFill>
                <a:latin typeface="+mn-lt"/>
              </a:defRPr>
            </a:pPr>
            <a:r>
              <a:rPr b="0" sz="1600">
                <a:solidFill>
                  <a:srgbClr val="919191"/>
                </a:solidFill>
                <a:latin typeface="+mn-lt"/>
              </a:rPr>
              <a:t>Olmevee kasutamine Eestis</a:t>
            </a:r>
          </a:p>
        </c:rich>
      </c:tx>
      <c:overlay val="0"/>
    </c:title>
    <c:plotArea>
      <c:layout>
        <c:manualLayout>
          <c:xMode val="edge"/>
          <c:yMode val="edge"/>
          <c:x val="0.08332579258118358"/>
          <c:y val="0.16785714285714282"/>
          <c:w val="0.8359599217045307"/>
          <c:h val="0.5363533834586467"/>
        </c:manualLayout>
      </c:layout>
      <c:barChart>
        <c:barDir val="col"/>
        <c:ser>
          <c:idx val="0"/>
          <c:order val="0"/>
          <c:tx>
            <c:strRef>
              <c:f>'Veekasutus (olmevesi)'!$J$14</c:f>
            </c:strRef>
          </c:tx>
          <c:spPr>
            <a:solidFill>
              <a:schemeClr val="accent5"/>
            </a:solidFill>
            <a:ln cmpd="sng">
              <a:solidFill>
                <a:srgbClr val="000000"/>
              </a:solidFill>
            </a:ln>
          </c:spPr>
          <c:cat>
            <c:strRef>
              <c:f>'Veekasutus (olmevesi)'!$I$15:$I$43</c:f>
            </c:strRef>
          </c:cat>
          <c:val>
            <c:numRef>
              <c:f>'Veekasutus (olmevesi)'!$J$15:$J$43</c:f>
              <c:numCache/>
            </c:numRef>
          </c:val>
        </c:ser>
        <c:axId val="1703108914"/>
        <c:axId val="617706738"/>
      </c:barChart>
      <c:catAx>
        <c:axId val="1703108914"/>
        <c:scaling>
          <c:orientation val="minMax"/>
        </c:scaling>
        <c:delete val="0"/>
        <c:axPos val="b"/>
        <c:title>
          <c:tx>
            <c:rich>
              <a:bodyPr/>
              <a:lstStyle/>
              <a:p>
                <a:pPr lvl="0">
                  <a:defRPr b="0" sz="1400">
                    <a:solidFill>
                      <a:srgbClr val="333333"/>
                    </a:solidFill>
                    <a:latin typeface="+mn-lt"/>
                  </a:defRPr>
                </a:pPr>
                <a:r>
                  <a:rPr b="0" sz="1400">
                    <a:solidFill>
                      <a:srgbClr val="333333"/>
                    </a:solidFill>
                    <a:latin typeface="+mn-lt"/>
                  </a:rPr>
                  <a:t/>
                </a:r>
              </a:p>
            </c:rich>
          </c:tx>
          <c:overlay val="0"/>
        </c:title>
        <c:numFmt formatCode="General" sourceLinked="1"/>
        <c:majorTickMark val="none"/>
        <c:minorTickMark val="none"/>
        <c:spPr/>
        <c:txPr>
          <a:bodyPr rot="-5400000"/>
          <a:lstStyle/>
          <a:p>
            <a:pPr lvl="0">
              <a:defRPr b="0" sz="1200">
                <a:solidFill>
                  <a:srgbClr val="333333"/>
                </a:solidFill>
                <a:latin typeface="+mn-lt"/>
              </a:defRPr>
            </a:pPr>
          </a:p>
        </c:txPr>
        <c:crossAx val="617706738"/>
      </c:catAx>
      <c:valAx>
        <c:axId val="617706738"/>
        <c:scaling>
          <c:orientation val="minMax"/>
          <c:max val="12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Olmevee kasutamine (miljonit m3/a)</a:t>
                </a:r>
              </a:p>
            </c:rich>
          </c:tx>
          <c:layout>
            <c:manualLayout>
              <c:xMode val="edge"/>
              <c:yMode val="edge"/>
              <c:x val="0.011509540326439673"/>
              <c:y val="0.13627819548872175"/>
            </c:manualLayout>
          </c:layout>
          <c:overlay val="0"/>
        </c:title>
        <c:numFmt formatCode="General" sourceLinked="1"/>
        <c:majorTickMark val="none"/>
        <c:minorTickMark val="none"/>
        <c:tickLblPos val="nextTo"/>
        <c:spPr>
          <a:ln/>
        </c:spPr>
        <c:txPr>
          <a:bodyPr/>
          <a:lstStyle/>
          <a:p>
            <a:pPr lvl="0">
              <a:defRPr b="0" sz="1200">
                <a:solidFill>
                  <a:srgbClr val="333333"/>
                </a:solidFill>
                <a:latin typeface="+mn-lt"/>
              </a:defRPr>
            </a:pPr>
          </a:p>
        </c:txPr>
        <c:crossAx val="1703108914"/>
      </c:valAx>
      <c:lineChart>
        <c:varyColors val="0"/>
        <c:ser>
          <c:idx val="1"/>
          <c:order val="1"/>
          <c:tx>
            <c:strRef>
              <c:f>'Veekasutus (olmevesi)'!$M$14</c:f>
            </c:strRef>
          </c:tx>
          <c:spPr>
            <a:ln cmpd="sng">
              <a:solidFill>
                <a:srgbClr val="009BE1"/>
              </a:solidFill>
            </a:ln>
          </c:spPr>
          <c:marker>
            <c:symbol val="circle"/>
            <c:size val="7"/>
            <c:spPr>
              <a:solidFill>
                <a:srgbClr val="009BE1"/>
              </a:solidFill>
              <a:ln cmpd="sng">
                <a:solidFill>
                  <a:srgbClr val="009BE1"/>
                </a:solidFill>
              </a:ln>
            </c:spPr>
          </c:marker>
          <c:trendline>
            <c:name>Trend (Olmevee kasutamine ühe elaniku kohta)</c:name>
            <c:spPr>
              <a:ln w="19050">
                <a:solidFill>
                  <a:srgbClr val="000000">
                    <a:alpha val="40000"/>
                  </a:srgbClr>
                </a:solidFill>
              </a:ln>
            </c:spPr>
            <c:trendlineType val="linear"/>
            <c:dispRSqr val="1"/>
            <c:dispEq val="0"/>
          </c:trendline>
          <c:cat>
            <c:strRef>
              <c:f>'Veekasutus (olmevesi)'!$I$15:$I$43</c:f>
            </c:strRef>
          </c:cat>
          <c:val>
            <c:numRef>
              <c:f>'Veekasutus (olmevesi)'!$M$15:$M$43</c:f>
              <c:numCache/>
            </c:numRef>
          </c:val>
          <c:smooth val="0"/>
        </c:ser>
        <c:axId val="1647970807"/>
        <c:axId val="1745024479"/>
      </c:lineChart>
      <c:catAx>
        <c:axId val="1647970807"/>
        <c:scaling>
          <c:orientation val="minMax"/>
        </c:scaling>
        <c:delete val="1"/>
        <c:axPos val="b"/>
        <c:numFmt formatCode="General" sourceLinked="1"/>
        <c:majorTickMark val="none"/>
        <c:minorTickMark val="none"/>
        <c:spPr/>
        <c:txPr>
          <a:bodyPr rot="-5400000"/>
          <a:lstStyle/>
          <a:p>
            <a:pPr lvl="0">
              <a:defRPr b="0" sz="1200">
                <a:solidFill>
                  <a:srgbClr val="333333"/>
                </a:solidFill>
                <a:latin typeface="+mn-lt"/>
              </a:defRPr>
            </a:pPr>
          </a:p>
        </c:txPr>
        <c:crossAx val="1745024479"/>
      </c:catAx>
      <c:valAx>
        <c:axId val="1745024479"/>
        <c:scaling>
          <c:orientation val="minMax"/>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sz="1400">
                    <a:solidFill>
                      <a:srgbClr val="333333"/>
                    </a:solidFill>
                    <a:latin typeface="+mn-lt"/>
                  </a:defRPr>
                </a:pPr>
                <a:r>
                  <a:rPr b="0" sz="1400">
                    <a:solidFill>
                      <a:srgbClr val="333333"/>
                    </a:solidFill>
                    <a:latin typeface="+mn-lt"/>
                  </a:rPr>
                  <a:t>Olmevee kasutamine elaniku kohta (m3/a)</a:t>
                </a:r>
              </a:p>
            </c:rich>
          </c:tx>
          <c:layout>
            <c:manualLayout>
              <c:xMode val="edge"/>
              <c:yMode val="edge"/>
              <c:x val="0.9611534760102389"/>
              <c:y val="0.13417293233082703"/>
            </c:manualLayout>
          </c:layout>
          <c:overlay val="0"/>
        </c:title>
        <c:numFmt formatCode="General" sourceLinked="0"/>
        <c:majorTickMark val="none"/>
        <c:minorTickMark val="none"/>
        <c:tickLblPos val="nextTo"/>
        <c:spPr>
          <a:ln/>
        </c:spPr>
        <c:txPr>
          <a:bodyPr/>
          <a:lstStyle/>
          <a:p>
            <a:pPr lvl="0">
              <a:defRPr b="0" sz="1200">
                <a:solidFill>
                  <a:srgbClr val="333333"/>
                </a:solidFill>
                <a:latin typeface="+mn-lt"/>
              </a:defRPr>
            </a:pPr>
          </a:p>
        </c:txPr>
        <c:crossAx val="1647970807"/>
        <c:crosses val="max"/>
      </c:valAx>
    </c:plotArea>
    <c:legend>
      <c:legendPos val="b"/>
      <c:overlay val="0"/>
      <c:txPr>
        <a:bodyPr/>
        <a:lstStyle/>
        <a:p>
          <a:pPr lvl="0">
            <a:defRPr b="0" sz="1400">
              <a:solidFill>
                <a:srgbClr val="474747"/>
              </a:solidFill>
              <a:latin typeface="+mn-lt"/>
            </a:defRPr>
          </a:pPr>
        </a:p>
      </c:txPr>
    </c:legend>
    <c:plotVisOnly val="1"/>
  </c:chart>
</c:chartSpace>
</file>

<file path=xl/charts/chart8.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mn-lt"/>
              </a:defRPr>
            </a:pPr>
            <a:r>
              <a:rPr b="0">
                <a:solidFill>
                  <a:srgbClr val="919191"/>
                </a:solidFill>
                <a:latin typeface="+mn-lt"/>
              </a:rPr>
              <a:t>Olmeveekasutus maakonniti 2020. aastal</a:t>
            </a:r>
          </a:p>
        </c:rich>
      </c:tx>
      <c:overlay val="0"/>
    </c:title>
    <c:plotArea>
      <c:layout/>
      <c:barChart>
        <c:barDir val="bar"/>
        <c:ser>
          <c:idx val="0"/>
          <c:order val="0"/>
          <c:tx>
            <c:strRef>
              <c:f>'Olmevesi maakonniti '!$I$3</c:f>
            </c:strRef>
          </c:tx>
          <c:spPr>
            <a:solidFill>
              <a:schemeClr val="accent5"/>
            </a:solidFill>
            <a:ln cmpd="sng">
              <a:solidFill>
                <a:srgbClr val="000000"/>
              </a:solidFill>
            </a:ln>
          </c:spPr>
          <c:dPt>
            <c:idx val="9"/>
            <c:spPr>
              <a:solidFill>
                <a:schemeClr val="accent5"/>
              </a:solidFill>
              <a:ln cmpd="sng">
                <a:solidFill>
                  <a:srgbClr val="000000"/>
                </a:solidFill>
              </a:ln>
            </c:spPr>
          </c:dPt>
          <c:dPt>
            <c:idx val="10"/>
            <c:spPr>
              <a:solidFill>
                <a:schemeClr val="accent3"/>
              </a:solidFill>
              <a:ln cmpd="sng">
                <a:solidFill>
                  <a:srgbClr val="000000"/>
                </a:solidFill>
              </a:ln>
            </c:spPr>
          </c:dPt>
          <c:cat>
            <c:strRef>
              <c:f>'Olmevesi maakonniti '!$H$4:$H$19</c:f>
            </c:strRef>
          </c:cat>
          <c:val>
            <c:numRef>
              <c:f>'Olmevesi maakonniti '!$I$4:$I$19</c:f>
              <c:numCache/>
            </c:numRef>
          </c:val>
        </c:ser>
        <c:axId val="875758558"/>
        <c:axId val="1410730682"/>
      </c:barChart>
      <c:catAx>
        <c:axId val="875758558"/>
        <c:scaling>
          <c:orientation val="maxMin"/>
        </c:scaling>
        <c:delete val="0"/>
        <c:axPos val="l"/>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spPr/>
        <c:txPr>
          <a:bodyPr/>
          <a:lstStyle/>
          <a:p>
            <a:pPr lvl="0">
              <a:defRPr b="0">
                <a:solidFill>
                  <a:srgbClr val="333333"/>
                </a:solidFill>
                <a:latin typeface="+mn-lt"/>
              </a:defRPr>
            </a:pPr>
          </a:p>
        </c:txPr>
        <c:crossAx val="1410730682"/>
      </c:catAx>
      <c:valAx>
        <c:axId val="1410730682"/>
        <c:scaling>
          <c:orientation val="minMax"/>
        </c:scaling>
        <c:delete val="0"/>
        <c:axPos val="b"/>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Olmeveekasutus, (m3/a)</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875758558"/>
        <c:crosses val="max"/>
      </c:valAx>
    </c:plotArea>
    <c:legend>
      <c:legendPos val="r"/>
      <c:overlay val="0"/>
      <c:txPr>
        <a:bodyPr/>
        <a:lstStyle/>
        <a:p>
          <a:pPr lvl="0">
            <a:defRPr b="0">
              <a:solidFill>
                <a:srgbClr val="474747"/>
              </a:solidFill>
              <a:latin typeface="+mn-lt"/>
            </a:defRPr>
          </a:pPr>
        </a:p>
      </c:txPr>
    </c:legend>
    <c:plotVisOnly val="1"/>
  </c:chart>
</c:chartSpace>
</file>

<file path=xl/charts/chart9.xml><?xml version="1.0" encoding="utf-8"?>
<c:chartSpace xmlns:a="http://schemas.openxmlformats.org/drawingml/2006/main" xmlns:c="http://schemas.openxmlformats.org/drawingml/2006/chart" xmlns:r="http://schemas.openxmlformats.org/officeDocument/2006/relationships" xmlns:mc="http://schemas.openxmlformats.org/markup-compatibility/2006" xmlns:mv="urn:schemas-microsoft-com:mac:vml" xmlns:c14="http://schemas.microsoft.com/office/drawing/2007/8/2/chart">
  <c:chart>
    <c:title>
      <c:tx>
        <c:rich>
          <a:bodyPr/>
          <a:lstStyle/>
          <a:p>
            <a:pPr lvl="0">
              <a:defRPr b="0">
                <a:solidFill>
                  <a:srgbClr val="919191"/>
                </a:solidFill>
                <a:latin typeface="Roboto"/>
              </a:defRPr>
            </a:pPr>
            <a:r>
              <a:rPr b="0">
                <a:solidFill>
                  <a:srgbClr val="919191"/>
                </a:solidFill>
                <a:latin typeface="Roboto"/>
              </a:rPr>
              <a:t>Ühisveevärgi kasutajate osakaal</a:t>
            </a:r>
          </a:p>
        </c:rich>
      </c:tx>
      <c:overlay val="0"/>
    </c:title>
    <c:plotArea>
      <c:layout/>
      <c:barChart>
        <c:barDir val="col"/>
        <c:ser>
          <c:idx val="1"/>
          <c:order val="1"/>
          <c:tx>
            <c:strRef>
              <c:f>'Ühisveevärk ja -kanalisatsioon'!$C$1</c:f>
            </c:strRef>
          </c:tx>
          <c:spPr>
            <a:solidFill>
              <a:schemeClr val="accent4"/>
            </a:solidFill>
            <a:ln cmpd="sng">
              <a:solidFill>
                <a:srgbClr val="000000"/>
              </a:solidFill>
              <a:prstDash val="solid"/>
            </a:ln>
          </c:spPr>
          <c:dPt>
            <c:idx val="12"/>
          </c:dPt>
          <c:dPt>
            <c:idx val="13"/>
          </c:dPt>
          <c:cat>
            <c:strRef>
              <c:f>'Ühisveevärk ja -kanalisatsioon'!$A$2:$A$15</c:f>
            </c:strRef>
          </c:cat>
          <c:val>
            <c:numRef>
              <c:f>'Ühisveevärk ja -kanalisatsioon'!$C$2:$C$15</c:f>
              <c:numCache/>
            </c:numRef>
          </c:val>
        </c:ser>
        <c:axId val="1284473662"/>
        <c:axId val="1276676873"/>
      </c:barChart>
      <c:catAx>
        <c:axId val="1284473662"/>
        <c:scaling>
          <c:orientation val="minMax"/>
        </c:scaling>
        <c:delete val="0"/>
        <c:axPos val="b"/>
        <c:title>
          <c:tx>
            <c:rich>
              <a:bodyPr/>
              <a:lstStyle/>
              <a:p>
                <a:pPr lvl="0">
                  <a:defRPr b="0">
                    <a:solidFill>
                      <a:srgbClr val="333333"/>
                    </a:solidFill>
                    <a:latin typeface="+mn-lt"/>
                  </a:defRPr>
                </a:pPr>
                <a:r>
                  <a:rPr b="0">
                    <a:solidFill>
                      <a:srgbClr val="333333"/>
                    </a:solidFill>
                    <a:latin typeface="+mn-lt"/>
                  </a:rPr>
                  <a:t>Aasta</a:t>
                </a:r>
              </a:p>
            </c:rich>
          </c:tx>
          <c:overlay val="0"/>
        </c:title>
        <c:numFmt formatCode="General" sourceLinked="1"/>
        <c:majorTickMark val="none"/>
        <c:minorTickMark val="none"/>
        <c:spPr/>
        <c:txPr>
          <a:bodyPr/>
          <a:lstStyle/>
          <a:p>
            <a:pPr lvl="0">
              <a:defRPr b="0">
                <a:solidFill>
                  <a:srgbClr val="333333"/>
                </a:solidFill>
                <a:latin typeface="+mn-lt"/>
              </a:defRPr>
            </a:pPr>
          </a:p>
        </c:txPr>
        <c:crossAx val="1276676873"/>
      </c:catAx>
      <c:valAx>
        <c:axId val="1276676873"/>
        <c:scaling>
          <c:orientation val="minMax"/>
          <c:max val="90.0"/>
        </c:scaling>
        <c:delete val="0"/>
        <c:axPos val="l"/>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1284473662"/>
      </c:valAx>
      <c:areaChart>
        <c:ser>
          <c:idx val="0"/>
          <c:order val="0"/>
          <c:tx>
            <c:strRef>
              <c:f>'Ühisveevärk ja -kanalisatsioon'!$B$1</c:f>
            </c:strRef>
          </c:tx>
          <c:spPr>
            <a:solidFill>
              <a:srgbClr val="003087">
                <a:alpha val="30000"/>
              </a:srgbClr>
            </a:solidFill>
            <a:ln cmpd="sng" w="9525">
              <a:solidFill>
                <a:srgbClr val="003087">
                  <a:alpha val="14901"/>
                </a:srgbClr>
              </a:solidFill>
              <a:prstDash val="solid"/>
            </a:ln>
          </c:spPr>
          <c:cat>
            <c:strRef>
              <c:f>'Ühisveevärk ja -kanalisatsioon'!$A$2:$A$15</c:f>
            </c:strRef>
          </c:cat>
          <c:val>
            <c:numRef>
              <c:f>'Ühisveevärk ja -kanalisatsioon'!$B$2:$B$15</c:f>
              <c:numCache/>
            </c:numRef>
          </c:val>
        </c:ser>
        <c:axId val="906900523"/>
        <c:axId val="576458992"/>
      </c:areaChart>
      <c:catAx>
        <c:axId val="906900523"/>
        <c:scaling>
          <c:orientation val="minMax"/>
        </c:scaling>
        <c:delete val="1"/>
        <c:axPos val="b"/>
        <c:numFmt formatCode="General" sourceLinked="1"/>
        <c:majorTickMark val="none"/>
        <c:minorTickMark val="none"/>
        <c:spPr/>
        <c:txPr>
          <a:bodyPr/>
          <a:lstStyle/>
          <a:p>
            <a:pPr lvl="0">
              <a:defRPr b="0">
                <a:solidFill>
                  <a:srgbClr val="333333"/>
                </a:solidFill>
                <a:latin typeface="+mn-lt"/>
              </a:defRPr>
            </a:pPr>
          </a:p>
        </c:txPr>
        <c:crossAx val="576458992"/>
      </c:catAx>
      <c:valAx>
        <c:axId val="576458992"/>
        <c:scaling>
          <c:orientation val="minMax"/>
          <c:max val="1.38"/>
        </c:scaling>
        <c:delete val="0"/>
        <c:axPos val="r"/>
        <c:majorGridlines>
          <c:spPr>
            <a:ln>
              <a:solidFill>
                <a:srgbClr val="B7B7B7"/>
              </a:solidFill>
            </a:ln>
          </c:spPr>
        </c:majorGridlines>
        <c:minorGridlines>
          <c:spPr>
            <a:ln>
              <a:solidFill>
                <a:srgbClr val="CCCCCC">
                  <a:alpha val="0"/>
                </a:srgbClr>
              </a:solidFill>
            </a:ln>
          </c:spPr>
        </c:minorGridlines>
        <c:title>
          <c:tx>
            <c:rich>
              <a:bodyPr/>
              <a:lstStyle/>
              <a:p>
                <a:pPr lvl="0">
                  <a:defRPr b="0">
                    <a:solidFill>
                      <a:srgbClr val="333333"/>
                    </a:solidFill>
                    <a:latin typeface="+mn-lt"/>
                  </a:defRPr>
                </a:pPr>
                <a:r>
                  <a:rPr b="0">
                    <a:solidFill>
                      <a:srgbClr val="333333"/>
                    </a:solidFill>
                    <a:latin typeface="+mn-lt"/>
                  </a:rPr>
                  <a:t/>
                </a:r>
              </a:p>
            </c:rich>
          </c:tx>
          <c:overlay val="0"/>
        </c:title>
        <c:numFmt formatCode="General" sourceLinked="1"/>
        <c:majorTickMark val="none"/>
        <c:minorTickMark val="none"/>
        <c:tickLblPos val="nextTo"/>
        <c:spPr>
          <a:ln/>
        </c:spPr>
        <c:txPr>
          <a:bodyPr/>
          <a:lstStyle/>
          <a:p>
            <a:pPr lvl="0">
              <a:defRPr b="0">
                <a:solidFill>
                  <a:srgbClr val="333333"/>
                </a:solidFill>
                <a:latin typeface="+mn-lt"/>
              </a:defRPr>
            </a:pPr>
          </a:p>
        </c:txPr>
        <c:crossAx val="906900523"/>
        <c:crosses val="max"/>
      </c:valAx>
    </c:plotArea>
    <c:legend>
      <c:legendPos val="b"/>
      <c:overlay val="0"/>
      <c:txPr>
        <a:bodyPr/>
        <a:lstStyle/>
        <a:p>
          <a:pPr lvl="0">
            <a:defRPr b="0" i="0">
              <a:solidFill>
                <a:srgbClr val="474747"/>
              </a:solidFill>
              <a:latin typeface="+mn-lt"/>
            </a:defRPr>
          </a:pPr>
        </a:p>
      </c:txPr>
    </c:legend>
    <c:plotVisOnly val="1"/>
  </c:chart>
  <c:spPr>
    <a:solidFill>
      <a:schemeClr val="lt1"/>
    </a:solidFill>
  </c:spPr>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 Id="rId2" Type="http://schemas.openxmlformats.org/officeDocument/2006/relationships/chart" Target="../charts/chart2.xml"/></Relationships>
</file>

<file path=xl/drawings/_rels/drawing10.xml.rels><?xml version="1.0" encoding="UTF-8" standalone="yes"?><Relationships xmlns="http://schemas.openxmlformats.org/package/2006/relationships"><Relationship Id="rId1" Type="http://schemas.openxmlformats.org/officeDocument/2006/relationships/chart" Target="../charts/chart24.xml"/><Relationship Id="rId2" Type="http://schemas.openxmlformats.org/officeDocument/2006/relationships/chart" Target="../charts/chart2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26.xml"/></Relationships>
</file>

<file path=xl/drawings/_rels/drawing12.xml.rels><?xml version="1.0" encoding="UTF-8" standalone="yes"?><Relationships xmlns="http://schemas.openxmlformats.org/package/2006/relationships"><Relationship Id="rId1" Type="http://schemas.openxmlformats.org/officeDocument/2006/relationships/chart" Target="../charts/chart27.xml"/><Relationship Id="rId2" Type="http://schemas.openxmlformats.org/officeDocument/2006/relationships/chart" Target="../charts/chart28.xml"/><Relationship Id="rId3" Type="http://schemas.openxmlformats.org/officeDocument/2006/relationships/chart" Target="../charts/chart29.xml"/></Relationships>
</file>

<file path=xl/drawings/_rels/drawing2.xml.rels><?xml version="1.0" encoding="UTF-8" standalone="yes"?><Relationships xmlns="http://schemas.openxmlformats.org/package/2006/relationships"><Relationship Id="rId1" Type="http://schemas.openxmlformats.org/officeDocument/2006/relationships/chart" Target="../charts/chart3.xml"/><Relationship Id="rId2" Type="http://schemas.openxmlformats.org/officeDocument/2006/relationships/chart" Target="../charts/chart4.xml"/><Relationship Id="rId3" Type="http://schemas.openxmlformats.org/officeDocument/2006/relationships/chart" Target="../charts/chart5.xml"/></Relationships>
</file>

<file path=xl/drawings/_rels/drawing3.xml.rels><?xml version="1.0" encoding="UTF-8" standalone="yes"?><Relationships xmlns="http://schemas.openxmlformats.org/package/2006/relationships"><Relationship Id="rId1" Type="http://schemas.openxmlformats.org/officeDocument/2006/relationships/chart" Target="../charts/chart6.xml"/></Relationships>
</file>

<file path=xl/drawings/_rels/drawing4.xml.rels><?xml version="1.0" encoding="UTF-8" standalone="yes"?><Relationships xmlns="http://schemas.openxmlformats.org/package/2006/relationships"><Relationship Id="rId1" Type="http://schemas.openxmlformats.org/officeDocument/2006/relationships/chart" Target="../charts/chart7.xml"/></Relationships>
</file>

<file path=xl/drawings/_rels/drawing5.xml.rels><?xml version="1.0" encoding="UTF-8" standalone="yes"?><Relationships xmlns="http://schemas.openxmlformats.org/package/2006/relationships"><Relationship Id="rId1" Type="http://schemas.openxmlformats.org/officeDocument/2006/relationships/chart" Target="../charts/chart8.xml"/></Relationships>
</file>

<file path=xl/drawings/_rels/drawing6.xml.rels><?xml version="1.0" encoding="UTF-8" standalone="yes"?><Relationships xmlns="http://schemas.openxmlformats.org/package/2006/relationships"><Relationship Id="rId1" Type="http://schemas.openxmlformats.org/officeDocument/2006/relationships/chart" Target="../charts/chart9.xml"/><Relationship Id="rId2" Type="http://schemas.openxmlformats.org/officeDocument/2006/relationships/chart" Target="../charts/chart10.xml"/><Relationship Id="rId3" Type="http://schemas.openxmlformats.org/officeDocument/2006/relationships/chart" Target="../charts/chart11.xml"/><Relationship Id="rId4" Type="http://schemas.openxmlformats.org/officeDocument/2006/relationships/image" Target="../media/image2.png"/><Relationship Id="rId5" Type="http://schemas.openxmlformats.org/officeDocument/2006/relationships/image" Target="../media/image3.png"/><Relationship Id="rId6" Type="http://schemas.openxmlformats.org/officeDocument/2006/relationships/image" Target="../media/image6.png"/><Relationship Id="rId7" Type="http://schemas.openxmlformats.org/officeDocument/2006/relationships/image" Target="../media/image4.jpg"/></Relationships>
</file>

<file path=xl/drawings/_rels/drawing7.xml.rels><?xml version="1.0" encoding="UTF-8" standalone="yes"?><Relationships xmlns="http://schemas.openxmlformats.org/package/2006/relationships"><Relationship Id="rId1" Type="http://schemas.openxmlformats.org/officeDocument/2006/relationships/chart" Target="../charts/chart12.xml"/><Relationship Id="rId2" Type="http://schemas.openxmlformats.org/officeDocument/2006/relationships/chart" Target="../charts/chart13.xml"/><Relationship Id="rId3" Type="http://schemas.openxmlformats.org/officeDocument/2006/relationships/chart" Target="../charts/chart14.xml"/><Relationship Id="rId4" Type="http://schemas.openxmlformats.org/officeDocument/2006/relationships/chart" Target="../charts/chart15.xml"/><Relationship Id="rId5" Type="http://schemas.openxmlformats.org/officeDocument/2006/relationships/chart" Target="../charts/chart16.xml"/><Relationship Id="rId6" Type="http://schemas.openxmlformats.org/officeDocument/2006/relationships/image" Target="../media/image1.jpg"/><Relationship Id="rId7"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chart" Target="../charts/chart17.xml"/><Relationship Id="rId2" Type="http://schemas.openxmlformats.org/officeDocument/2006/relationships/chart" Target="../charts/chart18.xml"/><Relationship Id="rId3" Type="http://schemas.openxmlformats.org/officeDocument/2006/relationships/chart" Target="../charts/chart19.xml"/><Relationship Id="rId4" Type="http://schemas.openxmlformats.org/officeDocument/2006/relationships/chart" Target="../charts/chart20.xml"/></Relationships>
</file>

<file path=xl/drawings/_rels/drawing9.xml.rels><?xml version="1.0" encoding="UTF-8" standalone="yes"?><Relationships xmlns="http://schemas.openxmlformats.org/package/2006/relationships"><Relationship Id="rId1" Type="http://schemas.openxmlformats.org/officeDocument/2006/relationships/chart" Target="../charts/chart21.xml"/><Relationship Id="rId2" Type="http://schemas.openxmlformats.org/officeDocument/2006/relationships/chart" Target="../charts/chart22.xml"/><Relationship Id="rId3"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5</xdr:col>
      <xdr:colOff>171450</xdr:colOff>
      <xdr:row>6</xdr:row>
      <xdr:rowOff>38100</xdr:rowOff>
    </xdr:from>
    <xdr:ext cx="7038975" cy="3143250"/>
    <xdr:graphicFrame>
      <xdr:nvGraphicFramePr>
        <xdr:cNvPr id="1" name="Chart 1"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5</xdr:col>
      <xdr:colOff>171450</xdr:colOff>
      <xdr:row>22</xdr:row>
      <xdr:rowOff>161925</xdr:rowOff>
    </xdr:from>
    <xdr:ext cx="7038975" cy="3619500"/>
    <xdr:graphicFrame>
      <xdr:nvGraphicFramePr>
        <xdr:cNvPr id="2" name="Chart 2" title="Chart"/>
        <xdr:cNvGraphicFramePr/>
      </xdr:nvGraphicFramePr>
      <xdr:xfrm>
        <a:off x="0" y="0"/>
        <a:ext cx="0" cy="0"/>
      </xdr:xfrm>
      <a:graphic>
        <a:graphicData uri="http://schemas.openxmlformats.org/drawingml/2006/chart">
          <c:chart r:id="rId2"/>
        </a:graphicData>
      </a:graphic>
    </xdr:graphicFrame>
    <xdr:clientData fLocksWithSheet="0"/>
  </xdr:oneCellAnchor>
</xdr:wsDr>
</file>

<file path=xl/drawings/drawing10.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638175</xdr:colOff>
      <xdr:row>17</xdr:row>
      <xdr:rowOff>104775</xdr:rowOff>
    </xdr:from>
    <xdr:ext cx="6267450" cy="3533775"/>
    <xdr:graphicFrame>
      <xdr:nvGraphicFramePr>
        <xdr:cNvPr id="24" name="Chart 24"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12</xdr:col>
      <xdr:colOff>228600</xdr:colOff>
      <xdr:row>17</xdr:row>
      <xdr:rowOff>57150</xdr:rowOff>
    </xdr:from>
    <xdr:ext cx="7353300" cy="4953000"/>
    <xdr:graphicFrame>
      <xdr:nvGraphicFramePr>
        <xdr:cNvPr id="25" name="Chart 25" title="Chart"/>
        <xdr:cNvGraphicFramePr/>
      </xdr:nvGraphicFramePr>
      <xdr:xfrm>
        <a:off x="0" y="0"/>
        <a:ext cx="0" cy="0"/>
      </xdr:xfrm>
      <a:graphic>
        <a:graphicData uri="http://schemas.openxmlformats.org/drawingml/2006/chart">
          <c:chart r:id="rId2"/>
        </a:graphicData>
      </a:graphic>
    </xdr:graphicFrame>
    <xdr:clientData fLocksWithSheet="0"/>
  </xdr:oneCellAnchor>
</xdr:wsDr>
</file>

<file path=xl/drawings/drawing11.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6</xdr:col>
      <xdr:colOff>381000</xdr:colOff>
      <xdr:row>1</xdr:row>
      <xdr:rowOff>38100</xdr:rowOff>
    </xdr:from>
    <xdr:ext cx="7362825" cy="3314700"/>
    <xdr:graphicFrame>
      <xdr:nvGraphicFramePr>
        <xdr:cNvPr id="26" name="Chart 26"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1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142875</xdr:colOff>
      <xdr:row>21</xdr:row>
      <xdr:rowOff>19050</xdr:rowOff>
    </xdr:from>
    <xdr:ext cx="7038975" cy="3143250"/>
    <xdr:graphicFrame>
      <xdr:nvGraphicFramePr>
        <xdr:cNvPr id="27" name="Chart 27"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7</xdr:col>
      <xdr:colOff>942975</xdr:colOff>
      <xdr:row>21</xdr:row>
      <xdr:rowOff>19050</xdr:rowOff>
    </xdr:from>
    <xdr:ext cx="5715000" cy="3533775"/>
    <xdr:graphicFrame>
      <xdr:nvGraphicFramePr>
        <xdr:cNvPr id="28" name="Chart 28"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13</xdr:col>
      <xdr:colOff>895350</xdr:colOff>
      <xdr:row>21</xdr:row>
      <xdr:rowOff>19050</xdr:rowOff>
    </xdr:from>
    <xdr:ext cx="5715000" cy="3533775"/>
    <xdr:graphicFrame>
      <xdr:nvGraphicFramePr>
        <xdr:cNvPr id="29" name="Chart 29" title="Chart"/>
        <xdr:cNvGraphicFramePr/>
      </xdr:nvGraphicFramePr>
      <xdr:xfrm>
        <a:off x="0" y="0"/>
        <a:ext cx="0" cy="0"/>
      </xdr:xfrm>
      <a:graphic>
        <a:graphicData uri="http://schemas.openxmlformats.org/drawingml/2006/chart">
          <c:chart r:id="rId3"/>
        </a:graphicData>
      </a:graphic>
    </xdr:graphicFrame>
    <xdr:clientData fLocksWithSheet="0"/>
  </xdr:oneCellAnchor>
</xdr:wsDr>
</file>

<file path=xl/drawings/drawing2.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8</xdr:col>
      <xdr:colOff>95250</xdr:colOff>
      <xdr:row>9</xdr:row>
      <xdr:rowOff>57150</xdr:rowOff>
    </xdr:from>
    <xdr:ext cx="5715000" cy="4829175"/>
    <xdr:graphicFrame>
      <xdr:nvGraphicFramePr>
        <xdr:cNvPr id="3" name="Chart 3" title="Chart"/>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0</xdr:col>
      <xdr:colOff>371475</xdr:colOff>
      <xdr:row>44</xdr:row>
      <xdr:rowOff>142875</xdr:rowOff>
    </xdr:from>
    <xdr:ext cx="6096000" cy="3533775"/>
    <xdr:graphicFrame>
      <xdr:nvGraphicFramePr>
        <xdr:cNvPr id="4" name="Chart 4" title="Chart"/>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0</xdr:col>
      <xdr:colOff>85725</xdr:colOff>
      <xdr:row>9</xdr:row>
      <xdr:rowOff>123825</xdr:rowOff>
    </xdr:from>
    <xdr:ext cx="6096000" cy="3771900"/>
    <xdr:graphicFrame>
      <xdr:nvGraphicFramePr>
        <xdr:cNvPr id="5" name="Chart 5" title="Chart"/>
        <xdr:cNvGraphicFramePr/>
      </xdr:nvGraphicFramePr>
      <xdr:xfrm>
        <a:off x="0" y="0"/>
        <a:ext cx="0" cy="0"/>
      </xdr:xfrm>
      <a:graphic>
        <a:graphicData uri="http://schemas.openxmlformats.org/drawingml/2006/chart">
          <c:chart r:id="rId3"/>
        </a:graphicData>
      </a:graphic>
    </xdr:graphicFrame>
    <xdr:clientData fLocksWithSheet="0"/>
  </xdr:oneCellAnchor>
</xdr:wsDr>
</file>

<file path=xl/drawings/drawing3.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xdr:col>
      <xdr:colOff>0</xdr:colOff>
      <xdr:row>8</xdr:row>
      <xdr:rowOff>0</xdr:rowOff>
    </xdr:from>
    <xdr:ext cx="5715000" cy="3533775"/>
    <xdr:graphicFrame>
      <xdr:nvGraphicFramePr>
        <xdr:cNvPr id="6" name="Chart 6"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4.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838200</xdr:colOff>
      <xdr:row>10</xdr:row>
      <xdr:rowOff>28575</xdr:rowOff>
    </xdr:from>
    <xdr:ext cx="6657975" cy="4524375"/>
    <xdr:graphicFrame>
      <xdr:nvGraphicFramePr>
        <xdr:cNvPr id="7" name="Chart 7"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5.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523875</xdr:colOff>
      <xdr:row>1</xdr:row>
      <xdr:rowOff>123825</xdr:rowOff>
    </xdr:from>
    <xdr:ext cx="6248400" cy="3533775"/>
    <xdr:graphicFrame>
      <xdr:nvGraphicFramePr>
        <xdr:cNvPr id="8" name="Chart 8" title="Chart"/>
        <xdr:cNvGraphicFramePr/>
      </xdr:nvGraphicFramePr>
      <xdr:xfrm>
        <a:off x="0" y="0"/>
        <a:ext cx="0" cy="0"/>
      </xdr:xfrm>
      <a:graphic>
        <a:graphicData uri="http://schemas.openxmlformats.org/drawingml/2006/chart">
          <c:chart r:id="rId1"/>
        </a:graphicData>
      </a:graphic>
    </xdr:graphicFrame>
    <xdr:clientData fLocksWithSheet="0"/>
  </xdr:oneCellAnchor>
</xdr:wsDr>
</file>

<file path=xl/drawings/drawing6.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57150</xdr:colOff>
      <xdr:row>15</xdr:row>
      <xdr:rowOff>76200</xdr:rowOff>
    </xdr:from>
    <xdr:ext cx="5334000" cy="3305175"/>
    <xdr:graphicFrame>
      <xdr:nvGraphicFramePr>
        <xdr:cNvPr id="9" name="Chart 9" title="Diagramm"/>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11</xdr:col>
      <xdr:colOff>133350</xdr:colOff>
      <xdr:row>15</xdr:row>
      <xdr:rowOff>76200</xdr:rowOff>
    </xdr:from>
    <xdr:ext cx="5334000" cy="3305175"/>
    <xdr:graphicFrame>
      <xdr:nvGraphicFramePr>
        <xdr:cNvPr id="10" name="Chart 10" title="Diagramm"/>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5</xdr:col>
      <xdr:colOff>0</xdr:colOff>
      <xdr:row>58</xdr:row>
      <xdr:rowOff>0</xdr:rowOff>
    </xdr:from>
    <xdr:ext cx="6057900" cy="3743325"/>
    <xdr:graphicFrame>
      <xdr:nvGraphicFramePr>
        <xdr:cNvPr id="11" name="Chart 11" title="Diagramm"/>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0</xdr:col>
      <xdr:colOff>57150</xdr:colOff>
      <xdr:row>33</xdr:row>
      <xdr:rowOff>152400</xdr:rowOff>
    </xdr:from>
    <xdr:ext cx="5334000" cy="4276725"/>
    <xdr:pic>
      <xdr:nvPicPr>
        <xdr:cNvPr id="0" name="image2.png" title="Pilt"/>
        <xdr:cNvPicPr preferRelativeResize="0"/>
      </xdr:nvPicPr>
      <xdr:blipFill>
        <a:blip cstate="print" r:embed="rId4"/>
        <a:stretch>
          <a:fillRect/>
        </a:stretch>
      </xdr:blipFill>
      <xdr:spPr>
        <a:prstGeom prst="rect">
          <a:avLst/>
        </a:prstGeom>
        <a:noFill/>
      </xdr:spPr>
    </xdr:pic>
    <xdr:clientData fLocksWithSheet="0"/>
  </xdr:oneCellAnchor>
  <xdr:oneCellAnchor>
    <xdr:from>
      <xdr:col>11</xdr:col>
      <xdr:colOff>133350</xdr:colOff>
      <xdr:row>34</xdr:row>
      <xdr:rowOff>9525</xdr:rowOff>
    </xdr:from>
    <xdr:ext cx="5334000" cy="4229100"/>
    <xdr:pic>
      <xdr:nvPicPr>
        <xdr:cNvPr id="0" name="image3.png" title="Pilt"/>
        <xdr:cNvPicPr preferRelativeResize="0"/>
      </xdr:nvPicPr>
      <xdr:blipFill>
        <a:blip cstate="print" r:embed="rId5"/>
        <a:stretch>
          <a:fillRect/>
        </a:stretch>
      </xdr:blipFill>
      <xdr:spPr>
        <a:prstGeom prst="rect">
          <a:avLst/>
        </a:prstGeom>
        <a:noFill/>
      </xdr:spPr>
    </xdr:pic>
    <xdr:clientData fLocksWithSheet="0"/>
  </xdr:oneCellAnchor>
  <xdr:oneCellAnchor>
    <xdr:from>
      <xdr:col>25</xdr:col>
      <xdr:colOff>762000</xdr:colOff>
      <xdr:row>34</xdr:row>
      <xdr:rowOff>9525</xdr:rowOff>
    </xdr:from>
    <xdr:ext cx="5591175" cy="4229100"/>
    <xdr:pic>
      <xdr:nvPicPr>
        <xdr:cNvPr id="0" name="image6.png" title="Pilt"/>
        <xdr:cNvPicPr preferRelativeResize="0"/>
      </xdr:nvPicPr>
      <xdr:blipFill>
        <a:blip cstate="print" r:embed="rId6"/>
        <a:stretch>
          <a:fillRect/>
        </a:stretch>
      </xdr:blipFill>
      <xdr:spPr>
        <a:prstGeom prst="rect">
          <a:avLst/>
        </a:prstGeom>
        <a:noFill/>
      </xdr:spPr>
    </xdr:pic>
    <xdr:clientData fLocksWithSheet="0"/>
  </xdr:oneCellAnchor>
  <xdr:oneCellAnchor>
    <xdr:from>
      <xdr:col>21</xdr:col>
      <xdr:colOff>180975</xdr:colOff>
      <xdr:row>57</xdr:row>
      <xdr:rowOff>190500</xdr:rowOff>
    </xdr:from>
    <xdr:ext cx="6772275" cy="3743325"/>
    <xdr:pic>
      <xdr:nvPicPr>
        <xdr:cNvPr id="0" name="image4.jpg" title="Pilt"/>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7.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10</xdr:col>
      <xdr:colOff>219075</xdr:colOff>
      <xdr:row>0</xdr:row>
      <xdr:rowOff>57150</xdr:rowOff>
    </xdr:from>
    <xdr:ext cx="5781675" cy="4295775"/>
    <xdr:graphicFrame>
      <xdr:nvGraphicFramePr>
        <xdr:cNvPr id="12" name="Chart 12" title="Diagramm"/>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xdr:col>
      <xdr:colOff>762000</xdr:colOff>
      <xdr:row>32</xdr:row>
      <xdr:rowOff>142875</xdr:rowOff>
    </xdr:from>
    <xdr:ext cx="4857750" cy="3533775"/>
    <xdr:graphicFrame>
      <xdr:nvGraphicFramePr>
        <xdr:cNvPr id="13" name="Chart 13" title="Diagramm"/>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6</xdr:col>
      <xdr:colOff>800100</xdr:colOff>
      <xdr:row>32</xdr:row>
      <xdr:rowOff>142875</xdr:rowOff>
    </xdr:from>
    <xdr:ext cx="3752850" cy="3533775"/>
    <xdr:graphicFrame>
      <xdr:nvGraphicFramePr>
        <xdr:cNvPr id="14" name="Chart 14" title="Diagramm"/>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7</xdr:col>
      <xdr:colOff>323850</xdr:colOff>
      <xdr:row>59</xdr:row>
      <xdr:rowOff>19050</xdr:rowOff>
    </xdr:from>
    <xdr:ext cx="6619875" cy="4105275"/>
    <xdr:graphicFrame>
      <xdr:nvGraphicFramePr>
        <xdr:cNvPr id="15" name="Chart 15" title="Diagramm"/>
        <xdr:cNvGraphicFramePr/>
      </xdr:nvGraphicFramePr>
      <xdr:xfrm>
        <a:off x="0" y="0"/>
        <a:ext cx="0" cy="0"/>
      </xdr:xfrm>
      <a:graphic>
        <a:graphicData uri="http://schemas.openxmlformats.org/drawingml/2006/chart">
          <c:chart r:id="rId4"/>
        </a:graphicData>
      </a:graphic>
    </xdr:graphicFrame>
    <xdr:clientData fLocksWithSheet="0"/>
  </xdr:oneCellAnchor>
  <xdr:oneCellAnchor>
    <xdr:from>
      <xdr:col>2</xdr:col>
      <xdr:colOff>142875</xdr:colOff>
      <xdr:row>82</xdr:row>
      <xdr:rowOff>19050</xdr:rowOff>
    </xdr:from>
    <xdr:ext cx="5715000" cy="3533775"/>
    <xdr:graphicFrame>
      <xdr:nvGraphicFramePr>
        <xdr:cNvPr id="16" name="Chart 16" title="Diagramm"/>
        <xdr:cNvGraphicFramePr/>
      </xdr:nvGraphicFramePr>
      <xdr:xfrm>
        <a:off x="0" y="0"/>
        <a:ext cx="0" cy="0"/>
      </xdr:xfrm>
      <a:graphic>
        <a:graphicData uri="http://schemas.openxmlformats.org/drawingml/2006/chart">
          <c:chart r:id="rId5"/>
        </a:graphicData>
      </a:graphic>
    </xdr:graphicFrame>
    <xdr:clientData fLocksWithSheet="0"/>
  </xdr:oneCellAnchor>
  <xdr:oneCellAnchor>
    <xdr:from>
      <xdr:col>3</xdr:col>
      <xdr:colOff>762000</xdr:colOff>
      <xdr:row>32</xdr:row>
      <xdr:rowOff>142875</xdr:rowOff>
    </xdr:from>
    <xdr:ext cx="5105400" cy="419100"/>
    <xdr:sp>
      <xdr:nvSpPr>
        <xdr:cNvPr id="3" name="Shape 3"/>
        <xdr:cNvSpPr txBox="1"/>
      </xdr:nvSpPr>
      <xdr:spPr>
        <a:xfrm>
          <a:off x="1956575" y="793050"/>
          <a:ext cx="5090700" cy="400200"/>
        </a:xfrm>
        <a:prstGeom prst="rect">
          <a:avLst/>
        </a:prstGeom>
        <a:noFill/>
        <a:ln>
          <a:noFill/>
        </a:ln>
      </xdr:spPr>
      <xdr:txBody>
        <a:bodyPr anchorCtr="0" anchor="t" bIns="91425" lIns="91425" spcFirstLastPara="1" rIns="91425" wrap="square" tIns="91425">
          <a:spAutoFit/>
        </a:bodyPr>
        <a:lstStyle/>
        <a:p>
          <a:pPr indent="0" lvl="0" marL="0" rtl="0" algn="l">
            <a:spcBef>
              <a:spcPts val="0"/>
            </a:spcBef>
            <a:spcAft>
              <a:spcPts val="0"/>
            </a:spcAft>
            <a:buNone/>
          </a:pPr>
          <a:r>
            <a:rPr b="1" lang="en-US" sz="1400">
              <a:solidFill>
                <a:srgbClr val="999999"/>
              </a:solidFill>
            </a:rPr>
            <a:t>Lahkvoolse kanalisatsiooni osakaal reoveekogumisaladel</a:t>
          </a:r>
          <a:endParaRPr b="1" sz="1400">
            <a:solidFill>
              <a:srgbClr val="999999"/>
            </a:solidFill>
          </a:endParaRPr>
        </a:p>
      </xdr:txBody>
    </xdr:sp>
    <xdr:clientData fLocksWithSheet="0"/>
  </xdr:oneCellAnchor>
  <xdr:oneCellAnchor>
    <xdr:from>
      <xdr:col>0</xdr:col>
      <xdr:colOff>85725</xdr:colOff>
      <xdr:row>0</xdr:row>
      <xdr:rowOff>57150</xdr:rowOff>
    </xdr:from>
    <xdr:ext cx="6619875" cy="4295775"/>
    <xdr:pic>
      <xdr:nvPicPr>
        <xdr:cNvPr id="0" name="image1.jpg" title="Pilt"/>
        <xdr:cNvPicPr preferRelativeResize="0"/>
      </xdr:nvPicPr>
      <xdr:blipFill>
        <a:blip cstate="print" r:embed="rId6"/>
        <a:stretch>
          <a:fillRect/>
        </a:stretch>
      </xdr:blipFill>
      <xdr:spPr>
        <a:prstGeom prst="rect">
          <a:avLst/>
        </a:prstGeom>
        <a:noFill/>
      </xdr:spPr>
    </xdr:pic>
    <xdr:clientData fLocksWithSheet="0"/>
  </xdr:oneCellAnchor>
  <xdr:oneCellAnchor>
    <xdr:from>
      <xdr:col>0</xdr:col>
      <xdr:colOff>381000</xdr:colOff>
      <xdr:row>53</xdr:row>
      <xdr:rowOff>9525</xdr:rowOff>
    </xdr:from>
    <xdr:ext cx="6324600" cy="5076825"/>
    <xdr:pic>
      <xdr:nvPicPr>
        <xdr:cNvPr id="0" name="image5.png" title="Pilt"/>
        <xdr:cNvPicPr preferRelativeResize="0"/>
      </xdr:nvPicPr>
      <xdr:blipFill>
        <a:blip cstate="print" r:embed="rId7"/>
        <a:stretch>
          <a:fillRect/>
        </a:stretch>
      </xdr:blipFill>
      <xdr:spPr>
        <a:prstGeom prst="rect">
          <a:avLst/>
        </a:prstGeom>
        <a:noFill/>
      </xdr:spPr>
    </xdr:pic>
    <xdr:clientData fLocksWithSheet="0"/>
  </xdr:oneCellAnchor>
</xdr:wsDr>
</file>

<file path=xl/drawings/drawing8.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19050</xdr:colOff>
      <xdr:row>17</xdr:row>
      <xdr:rowOff>19050</xdr:rowOff>
    </xdr:from>
    <xdr:ext cx="5715000" cy="3533775"/>
    <xdr:graphicFrame>
      <xdr:nvGraphicFramePr>
        <xdr:cNvPr id="17" name="Chart 17" title="Diagramm"/>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6</xdr:col>
      <xdr:colOff>104775</xdr:colOff>
      <xdr:row>17</xdr:row>
      <xdr:rowOff>19050</xdr:rowOff>
    </xdr:from>
    <xdr:ext cx="5715000" cy="3533775"/>
    <xdr:graphicFrame>
      <xdr:nvGraphicFramePr>
        <xdr:cNvPr id="18" name="Chart 18" title="Diagramm"/>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12</xdr:col>
      <xdr:colOff>361950</xdr:colOff>
      <xdr:row>17</xdr:row>
      <xdr:rowOff>19050</xdr:rowOff>
    </xdr:from>
    <xdr:ext cx="5715000" cy="3533775"/>
    <xdr:graphicFrame>
      <xdr:nvGraphicFramePr>
        <xdr:cNvPr id="19" name="Chart 19" title="Diagramm"/>
        <xdr:cNvGraphicFramePr/>
      </xdr:nvGraphicFramePr>
      <xdr:xfrm>
        <a:off x="0" y="0"/>
        <a:ext cx="0" cy="0"/>
      </xdr:xfrm>
      <a:graphic>
        <a:graphicData uri="http://schemas.openxmlformats.org/drawingml/2006/chart">
          <c:chart r:id="rId3"/>
        </a:graphicData>
      </a:graphic>
    </xdr:graphicFrame>
    <xdr:clientData fLocksWithSheet="0"/>
  </xdr:oneCellAnchor>
  <xdr:oneCellAnchor>
    <xdr:from>
      <xdr:col>28</xdr:col>
      <xdr:colOff>114300</xdr:colOff>
      <xdr:row>17</xdr:row>
      <xdr:rowOff>19050</xdr:rowOff>
    </xdr:from>
    <xdr:ext cx="5715000" cy="3533775"/>
    <xdr:graphicFrame>
      <xdr:nvGraphicFramePr>
        <xdr:cNvPr id="20" name="Chart 20" title="Diagramm"/>
        <xdr:cNvGraphicFramePr/>
      </xdr:nvGraphicFramePr>
      <xdr:xfrm>
        <a:off x="0" y="0"/>
        <a:ext cx="0" cy="0"/>
      </xdr:xfrm>
      <a:graphic>
        <a:graphicData uri="http://schemas.openxmlformats.org/drawingml/2006/chart">
          <c:chart r:id="rId4"/>
        </a:graphicData>
      </a:graphic>
    </xdr:graphicFrame>
    <xdr:clientData fLocksWithSheet="0"/>
  </xdr:oneCellAnchor>
</xdr:wsDr>
</file>

<file path=xl/drawings/drawing9.xml><?xml version="1.0" encoding="utf-8"?>
<xdr:wsDr xmlns:xdr="http://schemas.openxmlformats.org/drawingml/2006/spreadsheetDrawing" xmlns:a="http://schemas.openxmlformats.org/drawingml/2006/main" xmlns:r="http://schemas.openxmlformats.org/officeDocument/2006/relationships" xmlns:c="http://schemas.openxmlformats.org/drawingml/2006/chart" xmlns:cx="http://schemas.microsoft.com/office/drawing/2014/chartex" xmlns:cx1="http://schemas.microsoft.com/office/drawing/2015/9/8/chartex" xmlns:mc="http://schemas.openxmlformats.org/markup-compatibility/2006" xmlns:dgm="http://schemas.openxmlformats.org/drawingml/2006/diagram" xmlns:x3Unk="http://schemas.microsoft.com/office/drawing/2010/slicer" xmlns:sle15="http://schemas.microsoft.com/office/drawing/2012/slicer">
  <xdr:oneCellAnchor>
    <xdr:from>
      <xdr:col>0</xdr:col>
      <xdr:colOff>209550</xdr:colOff>
      <xdr:row>11</xdr:row>
      <xdr:rowOff>38100</xdr:rowOff>
    </xdr:from>
    <xdr:ext cx="9172575" cy="5676900"/>
    <xdr:graphicFrame>
      <xdr:nvGraphicFramePr>
        <xdr:cNvPr id="21" name="Chart 21" title="Diagramm"/>
        <xdr:cNvGraphicFramePr/>
      </xdr:nvGraphicFramePr>
      <xdr:xfrm>
        <a:off x="0" y="0"/>
        <a:ext cx="0" cy="0"/>
      </xdr:xfrm>
      <a:graphic>
        <a:graphicData uri="http://schemas.openxmlformats.org/drawingml/2006/chart">
          <c:chart r:id="rId1"/>
        </a:graphicData>
      </a:graphic>
    </xdr:graphicFrame>
    <xdr:clientData fLocksWithSheet="0"/>
  </xdr:oneCellAnchor>
  <xdr:oneCellAnchor>
    <xdr:from>
      <xdr:col>10</xdr:col>
      <xdr:colOff>19050</xdr:colOff>
      <xdr:row>8</xdr:row>
      <xdr:rowOff>161925</xdr:rowOff>
    </xdr:from>
    <xdr:ext cx="5524500" cy="3419475"/>
    <xdr:graphicFrame>
      <xdr:nvGraphicFramePr>
        <xdr:cNvPr id="22" name="Chart 22" title="Diagramm"/>
        <xdr:cNvGraphicFramePr/>
      </xdr:nvGraphicFramePr>
      <xdr:xfrm>
        <a:off x="0" y="0"/>
        <a:ext cx="0" cy="0"/>
      </xdr:xfrm>
      <a:graphic>
        <a:graphicData uri="http://schemas.openxmlformats.org/drawingml/2006/chart">
          <c:chart r:id="rId2"/>
        </a:graphicData>
      </a:graphic>
    </xdr:graphicFrame>
    <xdr:clientData fLocksWithSheet="0"/>
  </xdr:oneCellAnchor>
  <xdr:oneCellAnchor>
    <xdr:from>
      <xdr:col>10</xdr:col>
      <xdr:colOff>38100</xdr:colOff>
      <xdr:row>27</xdr:row>
      <xdr:rowOff>85725</xdr:rowOff>
    </xdr:from>
    <xdr:ext cx="5505450" cy="3419475"/>
    <xdr:graphicFrame>
      <xdr:nvGraphicFramePr>
        <xdr:cNvPr id="23" name="Chart 23" title="Diagramm"/>
        <xdr:cNvGraphicFramePr/>
      </xdr:nvGraphicFramePr>
      <xdr:xfrm>
        <a:off x="0" y="0"/>
        <a:ext cx="0" cy="0"/>
      </xdr:xfrm>
      <a:graphic>
        <a:graphicData uri="http://schemas.openxmlformats.org/drawingml/2006/chart">
          <c:chart r:id="rId3"/>
        </a:graphicData>
      </a:graphic>
    </xdr:graphicFrame>
    <xdr:clientData fLocksWithSheet="0"/>
  </xdr:oneCellAnchor>
</xdr:wsDr>
</file>

<file path=xl/tables/table1.xml><?xml version="1.0" encoding="utf-8"?>
<table xmlns="http://schemas.openxmlformats.org/spreadsheetml/2006/main" ref="A1:AA4" displayName="Table_1" id="1">
  <tableColumns count="27">
    <tableColumn name="Näitaja" id="1"/>
    <tableColumn name="1992" id="2"/>
    <tableColumn name="1993" id="3"/>
    <tableColumn name="1994" id="4"/>
    <tableColumn name="1995" id="5"/>
    <tableColumn name="1996" id="6"/>
    <tableColumn name="1997" id="7"/>
    <tableColumn name="1998" id="8"/>
    <tableColumn name="1999" id="9"/>
    <tableColumn name="2000" id="10"/>
    <tableColumn name="2001" id="11"/>
    <tableColumn name="2002" id="12"/>
    <tableColumn name="2003" id="13"/>
    <tableColumn name="2004" id="14"/>
    <tableColumn name="2005" id="15"/>
    <tableColumn name="2006" id="16"/>
    <tableColumn name="2007" id="17"/>
    <tableColumn name="2008" id="18"/>
    <tableColumn name="2009" id="19"/>
    <tableColumn name="2010" id="20"/>
    <tableColumn name="2011" id="21"/>
    <tableColumn name="2012" id="22"/>
    <tableColumn name="2013" id="23"/>
    <tableColumn name="2014" id="24"/>
    <tableColumn name="2015" id="25"/>
    <tableColumn name="2016" id="26"/>
    <tableColumn name="2017" id="27"/>
  </tableColumns>
  <tableStyleInfo name="Punktreostusallikate koormused-style" showColumnStripes="0" showFirstColumn="1" showLastColumn="1" showRowStripes="1"/>
</table>
</file>

<file path=xl/tables/table2.xml><?xml version="1.0" encoding="utf-8"?>
<table xmlns="http://schemas.openxmlformats.org/spreadsheetml/2006/main" headerRowCount="0" ref="A3:T9" displayName="Table_2" id="2">
  <tableColumns count="20">
    <tableColumn name="Column1" id="1"/>
    <tableColumn name="Column2" id="2"/>
    <tableColumn name="Column3" id="3"/>
    <tableColumn name="Column4" id="4"/>
    <tableColumn name="Column5" id="5"/>
    <tableColumn name="Column6" id="6"/>
    <tableColumn name="Column7" id="7"/>
    <tableColumn name="Column8" id="8"/>
    <tableColumn name="Column9" id="9"/>
    <tableColumn name="Column10" id="10"/>
    <tableColumn name="Column11" id="11"/>
    <tableColumn name="Column12" id="12"/>
    <tableColumn name="Column13" id="13"/>
    <tableColumn name="Column14" id="14"/>
    <tableColumn name="Column15" id="15"/>
    <tableColumn name="Column16" id="16"/>
    <tableColumn name="Column17" id="17"/>
    <tableColumn name="Column18" id="18"/>
    <tableColumn name="Column19" id="19"/>
    <tableColumn name="Column20" id="20"/>
  </tableColumns>
  <tableStyleInfo name="Veevõtud-style" showColumnStripes="0" showFirstColumn="1" showLastColumn="1" showRowStripes="1"/>
  <extLst>
    <ext uri="GoogleSheetsCustomDataVersion1">
      <go:sheetsCustomData xmlns:go="http://customooxmlschemas.google.com/" headerRowCount="1"/>
    </ext>
  </extLst>
</table>
</file>

<file path=xl/theme/theme1.xml><?xml version="1.0" encoding="utf-8"?>
<a:theme xmlns:a="http://schemas.openxmlformats.org/drawingml/2006/main" xmlns:r="http://schemas.openxmlformats.org/officeDocument/2006/relationships" name="Sheets">
  <a:themeElements>
    <a:clrScheme name="Sheets">
      <a:dk1>
        <a:srgbClr val="333333"/>
      </a:dk1>
      <a:lt1>
        <a:srgbClr val="F9F8F5"/>
      </a:lt1>
      <a:dk2>
        <a:srgbClr val="333333"/>
      </a:dk2>
      <a:lt2>
        <a:srgbClr val="F9F8F5"/>
      </a:lt2>
      <a:accent1>
        <a:srgbClr val="003087"/>
      </a:accent1>
      <a:accent2>
        <a:srgbClr val="006EB4"/>
      </a:accent2>
      <a:accent3>
        <a:srgbClr val="009BE1"/>
      </a:accent3>
      <a:accent4>
        <a:srgbClr val="41B9EB"/>
      </a:accent4>
      <a:accent5>
        <a:srgbClr val="91D2F5"/>
      </a:accent5>
      <a:accent6>
        <a:srgbClr val="E30036"/>
      </a:accent6>
      <a:hlink>
        <a:srgbClr val="003087"/>
      </a:hlink>
      <a:folHlink>
        <a:srgbClr val="003087"/>
      </a:folHlink>
    </a:clrScheme>
    <a:fontScheme name="Sheets">
      <a:majorFont>
        <a:latin typeface="Roboto"/>
        <a:ea typeface="Roboto"/>
        <a:cs typeface="Roboto"/>
      </a:majorFont>
      <a:minorFont>
        <a:latin typeface="Roboto"/>
        <a:ea typeface="Roboto"/>
        <a:cs typeface="Roboto"/>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3"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 Id="rId3" Type="http://schemas.openxmlformats.org/officeDocument/2006/relationships/table" Target="../tables/table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comments" Target="../comments1.xml"/><Relationship Id="rId2" Type="http://schemas.openxmlformats.org/officeDocument/2006/relationships/drawing" Target="../drawings/drawing4.xml"/><Relationship Id="rId3" Type="http://schemas.openxmlformats.org/officeDocument/2006/relationships/vmlDrawing" Target="../drawings/vmlDrawing1.v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3.13"/>
    <col customWidth="1" min="2" max="2" width="8.38"/>
    <col customWidth="1" min="3" max="3" width="14.25"/>
    <col customWidth="1" min="4" max="5" width="8.38"/>
    <col customWidth="1" min="6" max="6" width="9.25"/>
    <col customWidth="1" min="7" max="7" width="7.5"/>
    <col customWidth="1" min="8" max="8" width="8.38"/>
    <col customWidth="1" min="9" max="9" width="6.63"/>
    <col customWidth="1" min="10" max="17" width="7.63"/>
    <col customWidth="1" min="18" max="18" width="11.25"/>
    <col customWidth="1" min="19" max="27" width="7.63"/>
  </cols>
  <sheetData>
    <row r="1">
      <c r="A1" s="1" t="s">
        <v>0</v>
      </c>
      <c r="B1" s="2" t="s">
        <v>1</v>
      </c>
      <c r="C1" s="2" t="s">
        <v>2</v>
      </c>
      <c r="D1" s="2" t="s">
        <v>3</v>
      </c>
      <c r="E1" s="2" t="s">
        <v>4</v>
      </c>
      <c r="F1" s="2" t="s">
        <v>5</v>
      </c>
      <c r="G1" s="2" t="s">
        <v>6</v>
      </c>
      <c r="H1" s="2" t="s">
        <v>7</v>
      </c>
      <c r="I1" s="2" t="s">
        <v>8</v>
      </c>
      <c r="J1" s="2" t="s">
        <v>9</v>
      </c>
      <c r="K1" s="2" t="s">
        <v>10</v>
      </c>
      <c r="L1" s="2" t="s">
        <v>11</v>
      </c>
      <c r="M1" s="2" t="s">
        <v>12</v>
      </c>
      <c r="N1" s="3" t="s">
        <v>13</v>
      </c>
      <c r="O1" s="4" t="s">
        <v>14</v>
      </c>
      <c r="P1" s="4" t="s">
        <v>15</v>
      </c>
      <c r="Q1" s="4" t="s">
        <v>16</v>
      </c>
      <c r="R1" s="4" t="s">
        <v>17</v>
      </c>
      <c r="S1" s="4" t="s">
        <v>18</v>
      </c>
      <c r="T1" s="4" t="s">
        <v>19</v>
      </c>
      <c r="U1" s="4" t="s">
        <v>20</v>
      </c>
      <c r="V1" s="5" t="s">
        <v>21</v>
      </c>
      <c r="W1" s="5" t="s">
        <v>22</v>
      </c>
      <c r="X1" s="5" t="s">
        <v>23</v>
      </c>
      <c r="Y1" s="5" t="s">
        <v>24</v>
      </c>
      <c r="Z1" s="5" t="s">
        <v>25</v>
      </c>
      <c r="AA1" s="5" t="s">
        <v>26</v>
      </c>
    </row>
    <row r="2">
      <c r="A2" s="6" t="s">
        <v>27</v>
      </c>
      <c r="B2" s="6">
        <v>18.08</v>
      </c>
      <c r="C2" s="6">
        <v>11.25</v>
      </c>
      <c r="D2" s="6">
        <v>5.71</v>
      </c>
      <c r="E2" s="6">
        <v>4.48</v>
      </c>
      <c r="F2" s="6">
        <v>4.17</v>
      </c>
      <c r="G2" s="6">
        <v>3.84</v>
      </c>
      <c r="H2" s="6">
        <v>3.12</v>
      </c>
      <c r="I2" s="6">
        <v>2.31</v>
      </c>
      <c r="J2" s="7">
        <v>2.05</v>
      </c>
      <c r="K2" s="6">
        <v>1.67</v>
      </c>
      <c r="L2" s="6">
        <v>1.48</v>
      </c>
      <c r="M2" s="6">
        <v>1.66</v>
      </c>
      <c r="N2" s="6">
        <v>1.56</v>
      </c>
      <c r="O2" s="8">
        <v>1.399</v>
      </c>
      <c r="P2" s="8">
        <v>1.366</v>
      </c>
      <c r="Q2" s="8">
        <v>1.159</v>
      </c>
      <c r="R2" s="8">
        <v>1.199</v>
      </c>
      <c r="S2" s="8">
        <v>1.13707</v>
      </c>
      <c r="T2" s="8">
        <v>1.21354</v>
      </c>
      <c r="U2" s="8">
        <v>0.93719</v>
      </c>
      <c r="V2" s="8">
        <v>0.71966</v>
      </c>
      <c r="W2" s="8">
        <v>0.81407</v>
      </c>
      <c r="X2" s="8">
        <v>0.662952832771979</v>
      </c>
      <c r="Y2" s="8">
        <v>0.670467999999999</v>
      </c>
      <c r="Z2" s="8">
        <v>0.84</v>
      </c>
      <c r="AA2" s="8">
        <v>1.0511479999999989</v>
      </c>
    </row>
    <row r="3">
      <c r="A3" s="6" t="s">
        <v>28</v>
      </c>
      <c r="B3" s="6">
        <v>5.64</v>
      </c>
      <c r="C3" s="6">
        <v>4.24</v>
      </c>
      <c r="D3" s="6">
        <v>3.61</v>
      </c>
      <c r="E3" s="6">
        <v>3.5</v>
      </c>
      <c r="F3" s="6">
        <v>3.2</v>
      </c>
      <c r="G3" s="6">
        <v>3.2</v>
      </c>
      <c r="H3" s="6">
        <v>2.98</v>
      </c>
      <c r="I3" s="6">
        <v>2.74</v>
      </c>
      <c r="J3" s="7">
        <v>2.81</v>
      </c>
      <c r="K3" s="6">
        <v>3.15</v>
      </c>
      <c r="L3" s="6">
        <v>2.66</v>
      </c>
      <c r="M3" s="6">
        <v>2.35</v>
      </c>
      <c r="N3" s="6">
        <v>2.24</v>
      </c>
      <c r="O3" s="8">
        <v>1.77</v>
      </c>
      <c r="P3" s="8">
        <v>1.621</v>
      </c>
      <c r="Q3" s="8">
        <v>1.646</v>
      </c>
      <c r="R3" s="8">
        <v>1.88</v>
      </c>
      <c r="S3" s="8">
        <v>1.75071</v>
      </c>
      <c r="T3" s="8">
        <v>1.76986</v>
      </c>
      <c r="U3" s="8">
        <v>1.89033</v>
      </c>
      <c r="V3" s="8">
        <v>1.61195</v>
      </c>
      <c r="W3" s="8">
        <v>1.22827</v>
      </c>
      <c r="X3" s="8">
        <v>1.1383051908647839</v>
      </c>
      <c r="Y3" s="8">
        <v>1.0292540000000008</v>
      </c>
      <c r="Z3" s="8">
        <v>1.22</v>
      </c>
      <c r="AA3" s="8">
        <v>1.3056899999999987</v>
      </c>
    </row>
    <row r="4">
      <c r="A4" s="6" t="s">
        <v>29</v>
      </c>
      <c r="B4" s="6">
        <v>0.67</v>
      </c>
      <c r="C4" s="6">
        <v>0.44</v>
      </c>
      <c r="D4" s="6">
        <v>0.35</v>
      </c>
      <c r="E4" s="6">
        <v>0.32</v>
      </c>
      <c r="F4" s="6">
        <v>0.3</v>
      </c>
      <c r="G4" s="6">
        <v>0.3</v>
      </c>
      <c r="H4" s="6">
        <v>0.28</v>
      </c>
      <c r="I4" s="6">
        <v>0.26</v>
      </c>
      <c r="J4" s="7">
        <v>0.23</v>
      </c>
      <c r="K4" s="6">
        <v>0.19</v>
      </c>
      <c r="L4" s="6">
        <v>0.18</v>
      </c>
      <c r="M4" s="8">
        <v>0.1749</v>
      </c>
      <c r="N4" s="8">
        <v>0.17</v>
      </c>
      <c r="O4" s="8">
        <v>0.145</v>
      </c>
      <c r="P4" s="8">
        <v>0.1459</v>
      </c>
      <c r="Q4" s="8">
        <v>0.1379</v>
      </c>
      <c r="R4" s="8">
        <v>0.146</v>
      </c>
      <c r="S4" s="8">
        <v>0.14573</v>
      </c>
      <c r="T4" s="8">
        <v>0.11442</v>
      </c>
      <c r="U4" s="8">
        <v>0.1098</v>
      </c>
      <c r="V4" s="8">
        <v>0.10019</v>
      </c>
      <c r="W4" s="8">
        <v>0.06637</v>
      </c>
      <c r="X4" s="8">
        <v>0.058714558876570996</v>
      </c>
      <c r="Y4" s="8">
        <v>0.05545800000000005</v>
      </c>
      <c r="Z4" s="8">
        <v>0.059</v>
      </c>
      <c r="AA4" s="8">
        <v>0.05776200000000004</v>
      </c>
    </row>
    <row r="7">
      <c r="A7" s="9" t="s">
        <v>30</v>
      </c>
      <c r="B7" s="10" t="s">
        <v>31</v>
      </c>
      <c r="C7" s="10" t="s">
        <v>32</v>
      </c>
      <c r="D7" s="10" t="s">
        <v>33</v>
      </c>
      <c r="R7" s="11"/>
    </row>
    <row r="8">
      <c r="A8" s="9">
        <v>1992.0</v>
      </c>
      <c r="B8" s="12">
        <v>18.08</v>
      </c>
      <c r="C8" s="6">
        <v>5.64</v>
      </c>
      <c r="D8" s="6">
        <v>0.67</v>
      </c>
      <c r="R8" s="13"/>
    </row>
    <row r="9">
      <c r="A9" s="14">
        <f t="shared" ref="A9:A33" si="1">A8+1</f>
        <v>1993</v>
      </c>
      <c r="B9" s="12">
        <v>11.25</v>
      </c>
      <c r="C9" s="6">
        <v>4.24</v>
      </c>
      <c r="D9" s="6">
        <v>0.44</v>
      </c>
      <c r="R9" s="11"/>
    </row>
    <row r="10">
      <c r="A10" s="14">
        <f t="shared" si="1"/>
        <v>1994</v>
      </c>
      <c r="B10" s="15">
        <v>5.71</v>
      </c>
      <c r="C10" s="6">
        <v>3.61</v>
      </c>
      <c r="D10" s="6">
        <v>0.35</v>
      </c>
      <c r="R10" s="11"/>
    </row>
    <row r="11">
      <c r="A11" s="14">
        <f t="shared" si="1"/>
        <v>1995</v>
      </c>
      <c r="B11" s="15">
        <v>4.48</v>
      </c>
      <c r="C11" s="6">
        <v>3.5</v>
      </c>
      <c r="D11" s="6">
        <v>0.32</v>
      </c>
    </row>
    <row r="12">
      <c r="A12" s="14">
        <f t="shared" si="1"/>
        <v>1996</v>
      </c>
      <c r="B12" s="15">
        <v>4.17</v>
      </c>
      <c r="C12" s="6">
        <v>3.2</v>
      </c>
      <c r="D12" s="6">
        <v>0.3</v>
      </c>
    </row>
    <row r="13">
      <c r="A13" s="14">
        <f t="shared" si="1"/>
        <v>1997</v>
      </c>
      <c r="B13" s="15">
        <v>3.84</v>
      </c>
      <c r="C13" s="6">
        <v>3.2</v>
      </c>
      <c r="D13" s="6">
        <v>0.3</v>
      </c>
    </row>
    <row r="14">
      <c r="A14" s="14">
        <f t="shared" si="1"/>
        <v>1998</v>
      </c>
      <c r="B14" s="15">
        <v>3.12</v>
      </c>
      <c r="C14" s="6">
        <v>2.98</v>
      </c>
      <c r="D14" s="6">
        <v>0.28</v>
      </c>
    </row>
    <row r="15">
      <c r="A15" s="14">
        <f t="shared" si="1"/>
        <v>1999</v>
      </c>
      <c r="B15" s="15">
        <v>2.31</v>
      </c>
      <c r="C15" s="6">
        <v>2.74</v>
      </c>
      <c r="D15" s="6">
        <v>0.26</v>
      </c>
    </row>
    <row r="16">
      <c r="A16" s="14">
        <f t="shared" si="1"/>
        <v>2000</v>
      </c>
      <c r="B16" s="8">
        <v>2.05</v>
      </c>
      <c r="C16" s="7">
        <v>2.81</v>
      </c>
      <c r="D16" s="7">
        <v>0.23</v>
      </c>
    </row>
    <row r="17">
      <c r="A17" s="14">
        <f t="shared" si="1"/>
        <v>2001</v>
      </c>
      <c r="B17" s="6">
        <v>1.67</v>
      </c>
      <c r="C17" s="6">
        <v>3.15</v>
      </c>
      <c r="D17" s="6">
        <v>0.19</v>
      </c>
    </row>
    <row r="18">
      <c r="A18" s="14">
        <f t="shared" si="1"/>
        <v>2002</v>
      </c>
      <c r="B18" s="6">
        <v>1.48</v>
      </c>
      <c r="C18" s="6">
        <v>2.66</v>
      </c>
      <c r="D18" s="6">
        <v>0.18</v>
      </c>
    </row>
    <row r="19">
      <c r="A19" s="14">
        <f t="shared" si="1"/>
        <v>2003</v>
      </c>
      <c r="B19" s="6">
        <v>1.66</v>
      </c>
      <c r="C19" s="6">
        <v>2.35</v>
      </c>
      <c r="D19" s="8">
        <v>0.1749</v>
      </c>
    </row>
    <row r="20">
      <c r="A20" s="14">
        <f t="shared" si="1"/>
        <v>2004</v>
      </c>
      <c r="B20" s="6">
        <v>1.56</v>
      </c>
      <c r="C20" s="6">
        <v>2.24</v>
      </c>
      <c r="D20" s="8">
        <v>0.17</v>
      </c>
    </row>
    <row r="21" ht="15.75" customHeight="1">
      <c r="A21" s="14">
        <f t="shared" si="1"/>
        <v>2005</v>
      </c>
      <c r="B21" s="8">
        <v>1.399</v>
      </c>
      <c r="C21" s="8">
        <v>1.77</v>
      </c>
      <c r="D21" s="8">
        <v>0.145</v>
      </c>
    </row>
    <row r="22" ht="15.75" customHeight="1">
      <c r="A22" s="14">
        <f t="shared" si="1"/>
        <v>2006</v>
      </c>
      <c r="B22" s="8">
        <v>1.366</v>
      </c>
      <c r="C22" s="8">
        <v>1.621</v>
      </c>
      <c r="D22" s="8">
        <v>0.1459</v>
      </c>
    </row>
    <row r="23" ht="15.75" customHeight="1">
      <c r="A23" s="14">
        <f t="shared" si="1"/>
        <v>2007</v>
      </c>
      <c r="B23" s="8">
        <v>1.159</v>
      </c>
      <c r="C23" s="8">
        <v>1.646</v>
      </c>
      <c r="D23" s="8">
        <v>0.1379</v>
      </c>
    </row>
    <row r="24" ht="15.75" customHeight="1">
      <c r="A24" s="14">
        <f t="shared" si="1"/>
        <v>2008</v>
      </c>
      <c r="B24" s="8">
        <v>1.199</v>
      </c>
      <c r="C24" s="8">
        <v>1.88</v>
      </c>
      <c r="D24" s="8">
        <v>0.146</v>
      </c>
    </row>
    <row r="25" ht="15.75" customHeight="1">
      <c r="A25" s="14">
        <f t="shared" si="1"/>
        <v>2009</v>
      </c>
      <c r="B25" s="8">
        <v>1.13707</v>
      </c>
      <c r="C25" s="8">
        <v>1.75071</v>
      </c>
      <c r="D25" s="8">
        <v>0.14573</v>
      </c>
    </row>
    <row r="26" ht="15.75" customHeight="1">
      <c r="A26" s="14">
        <f t="shared" si="1"/>
        <v>2010</v>
      </c>
      <c r="B26" s="8">
        <v>1.21354</v>
      </c>
      <c r="C26" s="8">
        <v>1.76986</v>
      </c>
      <c r="D26" s="8">
        <v>0.11442</v>
      </c>
    </row>
    <row r="27" ht="15.75" customHeight="1">
      <c r="A27" s="14">
        <f t="shared" si="1"/>
        <v>2011</v>
      </c>
      <c r="B27" s="8">
        <v>0.93719</v>
      </c>
      <c r="C27" s="8">
        <v>1.89033</v>
      </c>
      <c r="D27" s="8">
        <v>0.1098</v>
      </c>
    </row>
    <row r="28" ht="15.75" customHeight="1">
      <c r="A28" s="14">
        <f t="shared" si="1"/>
        <v>2012</v>
      </c>
      <c r="B28" s="8">
        <v>0.71966</v>
      </c>
      <c r="C28" s="8">
        <v>1.61195</v>
      </c>
      <c r="D28" s="8">
        <v>0.10019</v>
      </c>
    </row>
    <row r="29" ht="15.75" customHeight="1">
      <c r="A29" s="14">
        <f t="shared" si="1"/>
        <v>2013</v>
      </c>
      <c r="B29" s="8">
        <v>0.81407</v>
      </c>
      <c r="C29" s="8">
        <v>1.22827</v>
      </c>
      <c r="D29" s="8">
        <v>0.06637</v>
      </c>
    </row>
    <row r="30" ht="15.75" customHeight="1">
      <c r="A30" s="14">
        <f t="shared" si="1"/>
        <v>2014</v>
      </c>
      <c r="B30" s="8">
        <v>0.662952832771979</v>
      </c>
      <c r="C30" s="8">
        <v>1.1383051908647839</v>
      </c>
      <c r="D30" s="8">
        <v>0.058714558876570996</v>
      </c>
    </row>
    <row r="31" ht="15.75" customHeight="1">
      <c r="A31" s="14">
        <f t="shared" si="1"/>
        <v>2015</v>
      </c>
      <c r="B31" s="8">
        <v>0.670467999999999</v>
      </c>
      <c r="C31" s="8">
        <v>1.0292540000000008</v>
      </c>
      <c r="D31" s="8">
        <v>0.05545800000000005</v>
      </c>
    </row>
    <row r="32" ht="15.75" customHeight="1">
      <c r="A32" s="14">
        <f t="shared" si="1"/>
        <v>2016</v>
      </c>
      <c r="B32" s="8">
        <v>0.84</v>
      </c>
      <c r="C32" s="8">
        <v>1.22</v>
      </c>
      <c r="D32" s="8">
        <v>0.059</v>
      </c>
    </row>
    <row r="33" ht="15.75" customHeight="1">
      <c r="A33" s="14">
        <f t="shared" si="1"/>
        <v>2017</v>
      </c>
      <c r="B33" s="8">
        <v>1.0511479999999989</v>
      </c>
      <c r="C33" s="8">
        <v>1.3056899999999987</v>
      </c>
      <c r="D33" s="8">
        <v>0.05776200000000004</v>
      </c>
    </row>
    <row r="34" ht="15.75" customHeight="1">
      <c r="A34" s="9">
        <v>2018.0</v>
      </c>
      <c r="B34" s="9">
        <v>1.02</v>
      </c>
      <c r="C34" s="16">
        <v>1.2</v>
      </c>
      <c r="D34" s="16">
        <v>0.05</v>
      </c>
    </row>
    <row r="35" ht="15.75" customHeight="1">
      <c r="A35" s="9">
        <v>2019.0</v>
      </c>
      <c r="B35" s="9">
        <v>1.05</v>
      </c>
      <c r="C35" s="17">
        <v>1.33802</v>
      </c>
      <c r="D35" s="16">
        <v>0.058</v>
      </c>
      <c r="E35" s="18"/>
    </row>
    <row r="36" ht="15.75" customHeight="1">
      <c r="A36" s="9">
        <v>2020.0</v>
      </c>
      <c r="B36" s="9">
        <v>0.89</v>
      </c>
      <c r="C36" s="9">
        <v>1.18</v>
      </c>
      <c r="D36" s="9">
        <v>0.057</v>
      </c>
    </row>
    <row r="37" ht="15.75" customHeight="1"/>
    <row r="38" ht="15.75" customHeight="1"/>
    <row r="39" ht="15.75" customHeight="1">
      <c r="R39" s="19"/>
      <c r="S39" s="19"/>
      <c r="T39" s="19"/>
    </row>
    <row r="40" ht="15.75" customHeight="1">
      <c r="R40" s="19"/>
      <c r="S40" s="19"/>
      <c r="T40" s="19"/>
    </row>
    <row r="41" ht="33.75" customHeight="1">
      <c r="R41" s="19"/>
      <c r="S41" s="19"/>
      <c r="T41" s="19"/>
    </row>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tableParts count="1">
    <tablePart r:id="rId3"/>
  </tableParts>
</worksheet>
</file>

<file path=xl/worksheets/sheet10.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3.5"/>
    <col customWidth="1" min="2" max="2" width="11.75"/>
    <col customWidth="1" min="3" max="8" width="7.63"/>
    <col customWidth="1" min="9" max="9" width="20.25"/>
    <col customWidth="1" min="10" max="10" width="10.0"/>
    <col customWidth="1" min="11" max="19" width="7.63"/>
    <col customWidth="1" min="20" max="20" width="22.0"/>
    <col customWidth="1" min="21" max="25" width="7.63"/>
  </cols>
  <sheetData>
    <row r="1">
      <c r="A1" s="101" t="s">
        <v>30</v>
      </c>
      <c r="B1" s="101" t="s">
        <v>162</v>
      </c>
      <c r="C1" s="101" t="s">
        <v>163</v>
      </c>
      <c r="I1" s="101" t="s">
        <v>164</v>
      </c>
      <c r="J1" s="101" t="s">
        <v>165</v>
      </c>
      <c r="K1" s="101" t="s">
        <v>163</v>
      </c>
      <c r="M1" s="102" t="s">
        <v>166</v>
      </c>
    </row>
    <row r="2">
      <c r="A2" s="103">
        <v>2010.0</v>
      </c>
      <c r="B2" s="104">
        <v>0.61</v>
      </c>
      <c r="C2" s="103">
        <v>1.0</v>
      </c>
      <c r="I2" s="105" t="s">
        <v>167</v>
      </c>
      <c r="J2" s="106">
        <v>0.67</v>
      </c>
      <c r="K2" s="103">
        <v>1.0</v>
      </c>
      <c r="M2" s="9" t="s">
        <v>168</v>
      </c>
    </row>
    <row r="3">
      <c r="A3" s="107">
        <v>2011.0</v>
      </c>
      <c r="B3" s="108">
        <v>0.64</v>
      </c>
      <c r="C3" s="107">
        <v>1.0</v>
      </c>
      <c r="I3" s="109" t="s">
        <v>169</v>
      </c>
      <c r="J3" s="110">
        <v>0.67</v>
      </c>
      <c r="K3" s="107">
        <v>1.0</v>
      </c>
    </row>
    <row r="4">
      <c r="A4" s="103">
        <v>2012.0</v>
      </c>
      <c r="B4" s="104">
        <v>0.64</v>
      </c>
      <c r="C4" s="103">
        <v>1.0</v>
      </c>
      <c r="I4" s="105" t="s">
        <v>170</v>
      </c>
      <c r="J4" s="106">
        <v>1.0</v>
      </c>
      <c r="K4" s="103">
        <v>1.0</v>
      </c>
    </row>
    <row r="5">
      <c r="A5" s="107">
        <v>2013.0</v>
      </c>
      <c r="B5" s="108">
        <v>0.62</v>
      </c>
      <c r="C5" s="107">
        <v>1.0</v>
      </c>
      <c r="I5" s="109" t="s">
        <v>171</v>
      </c>
      <c r="J5" s="110">
        <v>0.67</v>
      </c>
      <c r="K5" s="107">
        <v>1.0</v>
      </c>
    </row>
    <row r="6">
      <c r="A6" s="103">
        <v>2014.0</v>
      </c>
      <c r="B6" s="104">
        <v>0.64</v>
      </c>
      <c r="C6" s="103">
        <v>1.0</v>
      </c>
      <c r="I6" s="105" t="s">
        <v>172</v>
      </c>
      <c r="J6" s="106">
        <v>0.67</v>
      </c>
      <c r="K6" s="103">
        <v>1.0</v>
      </c>
    </row>
    <row r="7">
      <c r="A7" s="107">
        <v>2015.0</v>
      </c>
      <c r="B7" s="108">
        <v>0.67</v>
      </c>
      <c r="C7" s="107">
        <v>1.0</v>
      </c>
      <c r="I7" s="109" t="s">
        <v>173</v>
      </c>
      <c r="J7" s="110">
        <v>0.67</v>
      </c>
      <c r="K7" s="107">
        <v>1.0</v>
      </c>
    </row>
    <row r="8">
      <c r="A8" s="103">
        <v>2016.0</v>
      </c>
      <c r="B8" s="104">
        <v>0.65</v>
      </c>
      <c r="C8" s="103">
        <v>1.0</v>
      </c>
      <c r="I8" s="105" t="s">
        <v>174</v>
      </c>
      <c r="J8" s="106">
        <v>0.67</v>
      </c>
      <c r="K8" s="103">
        <v>1.0</v>
      </c>
    </row>
    <row r="9">
      <c r="A9" s="107">
        <v>2017.0</v>
      </c>
      <c r="B9" s="108">
        <v>0.65</v>
      </c>
      <c r="C9" s="107">
        <v>1.0</v>
      </c>
      <c r="I9" s="109" t="s">
        <v>175</v>
      </c>
      <c r="J9" s="110">
        <v>0.5</v>
      </c>
      <c r="K9" s="107">
        <v>1.0</v>
      </c>
    </row>
    <row r="10">
      <c r="A10" s="103">
        <v>2018.0</v>
      </c>
      <c r="B10" s="103">
        <v>0.64</v>
      </c>
      <c r="C10" s="103">
        <v>1.0</v>
      </c>
      <c r="I10" s="105" t="s">
        <v>176</v>
      </c>
      <c r="J10" s="106">
        <v>0.5</v>
      </c>
      <c r="K10" s="103">
        <v>1.0</v>
      </c>
    </row>
    <row r="11">
      <c r="A11" s="107">
        <v>2019.0</v>
      </c>
      <c r="B11" s="107">
        <v>0.65</v>
      </c>
      <c r="C11" s="107">
        <v>1.0</v>
      </c>
      <c r="I11" s="109" t="s">
        <v>177</v>
      </c>
      <c r="J11" s="110">
        <v>0.67</v>
      </c>
      <c r="K11" s="107">
        <v>1.0</v>
      </c>
    </row>
    <row r="12">
      <c r="I12" s="105" t="s">
        <v>178</v>
      </c>
      <c r="J12" s="106">
        <v>0.67</v>
      </c>
      <c r="K12" s="103">
        <v>1.0</v>
      </c>
    </row>
    <row r="13">
      <c r="I13" s="109" t="s">
        <v>179</v>
      </c>
      <c r="J13" s="110">
        <v>0.67</v>
      </c>
      <c r="K13" s="107">
        <v>1.0</v>
      </c>
    </row>
    <row r="14">
      <c r="I14" s="105" t="s">
        <v>152</v>
      </c>
      <c r="J14" s="106">
        <v>0.67</v>
      </c>
      <c r="K14" s="103">
        <v>1.0</v>
      </c>
    </row>
    <row r="15">
      <c r="I15" s="109" t="s">
        <v>180</v>
      </c>
      <c r="J15" s="110">
        <v>0.67</v>
      </c>
      <c r="K15" s="107">
        <v>1.0</v>
      </c>
    </row>
    <row r="16">
      <c r="I16" s="105" t="s">
        <v>181</v>
      </c>
      <c r="J16" s="106">
        <v>0.67</v>
      </c>
      <c r="K16" s="103">
        <v>1.0</v>
      </c>
    </row>
    <row r="17">
      <c r="I17" s="109" t="s">
        <v>182</v>
      </c>
      <c r="J17" s="110">
        <v>0.67</v>
      </c>
      <c r="K17" s="107">
        <v>1.0</v>
      </c>
    </row>
    <row r="20">
      <c r="S20" s="19"/>
      <c r="T20" s="111"/>
      <c r="U20" s="111"/>
      <c r="V20" s="111"/>
      <c r="W20" s="111"/>
    </row>
    <row r="21" ht="27.0" customHeight="1">
      <c r="S21" s="19"/>
      <c r="T21" s="112"/>
    </row>
    <row r="22" ht="15.75" customHeight="1">
      <c r="T22" s="111"/>
      <c r="U22" s="113"/>
      <c r="V22" s="113"/>
      <c r="W22" s="113"/>
    </row>
    <row r="23" ht="15.75" customHeight="1">
      <c r="T23" s="113"/>
      <c r="U23" s="113"/>
      <c r="V23" s="113"/>
      <c r="W23" s="113"/>
    </row>
    <row r="24" ht="15.75" customHeight="1">
      <c r="T24" s="113"/>
      <c r="U24" s="113"/>
      <c r="V24" s="113"/>
      <c r="W24" s="113"/>
    </row>
    <row r="25" ht="15.75" customHeight="1">
      <c r="T25" s="113"/>
      <c r="U25" s="113"/>
      <c r="V25" s="113"/>
      <c r="W25" s="113"/>
    </row>
    <row r="26" ht="15.75" customHeight="1">
      <c r="T26" s="113"/>
      <c r="U26" s="113"/>
      <c r="V26" s="113"/>
      <c r="W26" s="113"/>
    </row>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c r="J63" s="50"/>
    </row>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T21:W21"/>
  </mergeCells>
  <printOptions/>
  <pageMargins bottom="0.75" footer="0.0" header="0.0" left="0.7" right="0.7" top="0.75"/>
  <pageSetup orientation="landscape"/>
  <drawing r:id="rId1"/>
</worksheet>
</file>

<file path=xl/worksheets/sheet11.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5.63"/>
    <col customWidth="1" min="2" max="2" width="11.0"/>
    <col customWidth="1" min="3" max="26" width="7.63"/>
  </cols>
  <sheetData>
    <row r="1">
      <c r="A1" s="14" t="s">
        <v>183</v>
      </c>
    </row>
    <row r="2">
      <c r="B2" s="114"/>
      <c r="C2" s="114"/>
      <c r="D2" s="114"/>
      <c r="E2" s="114"/>
      <c r="F2" s="114"/>
      <c r="G2" s="114"/>
      <c r="H2" s="115"/>
      <c r="I2" s="115"/>
      <c r="J2" s="115"/>
      <c r="L2" s="116"/>
    </row>
    <row r="3">
      <c r="B3" t="s">
        <v>184</v>
      </c>
      <c r="C3" t="s">
        <v>185</v>
      </c>
      <c r="D3" t="s">
        <v>186</v>
      </c>
      <c r="E3" s="116" t="s">
        <v>187</v>
      </c>
      <c r="F3" s="116" t="s">
        <v>188</v>
      </c>
      <c r="G3" s="117"/>
      <c r="H3" s="118"/>
      <c r="I3" s="118"/>
      <c r="J3" s="119"/>
      <c r="L3" s="120"/>
      <c r="P3" s="121"/>
    </row>
    <row r="4">
      <c r="A4" s="107">
        <v>2012.0</v>
      </c>
      <c r="B4" s="107">
        <v>66.1</v>
      </c>
      <c r="C4" s="107">
        <v>62.4</v>
      </c>
      <c r="D4" s="107">
        <v>12.5</v>
      </c>
      <c r="E4" s="107">
        <v>64.5</v>
      </c>
      <c r="F4" s="107">
        <v>100.0</v>
      </c>
      <c r="G4" s="117"/>
      <c r="H4" s="118"/>
      <c r="I4" s="118"/>
      <c r="J4" s="119"/>
      <c r="K4" s="122"/>
      <c r="L4" s="116"/>
    </row>
    <row r="5">
      <c r="A5" s="107">
        <v>2013.0</v>
      </c>
      <c r="B5" s="107">
        <v>61.6</v>
      </c>
      <c r="C5" s="107">
        <v>61.3</v>
      </c>
      <c r="D5" s="107">
        <v>12.5</v>
      </c>
      <c r="E5" s="107">
        <v>60.5</v>
      </c>
      <c r="F5" s="107">
        <v>100.0</v>
      </c>
      <c r="G5" s="117"/>
      <c r="H5" s="123"/>
      <c r="I5" s="123"/>
      <c r="J5" s="123"/>
    </row>
    <row r="6">
      <c r="A6" s="107">
        <v>2014.0</v>
      </c>
      <c r="B6" s="107">
        <v>59.8</v>
      </c>
      <c r="C6" s="107">
        <v>60.2</v>
      </c>
      <c r="D6" s="107">
        <v>12.5</v>
      </c>
      <c r="E6" s="107">
        <v>58.9</v>
      </c>
      <c r="F6" s="107">
        <v>100.0</v>
      </c>
      <c r="G6" s="117"/>
      <c r="H6" s="118"/>
      <c r="I6" s="118"/>
      <c r="J6" s="119"/>
    </row>
    <row r="7">
      <c r="A7" s="107">
        <v>2015.0</v>
      </c>
      <c r="B7" s="107">
        <v>58.9</v>
      </c>
      <c r="C7" s="107">
        <v>49.5</v>
      </c>
      <c r="D7" s="107">
        <v>12.5</v>
      </c>
      <c r="E7" s="107">
        <v>56.7</v>
      </c>
      <c r="F7" s="107">
        <v>100.0</v>
      </c>
      <c r="H7" s="118"/>
      <c r="I7" s="118"/>
      <c r="J7" s="119"/>
    </row>
    <row r="8">
      <c r="A8" s="107">
        <v>2016.0</v>
      </c>
      <c r="B8" s="107">
        <v>57.8</v>
      </c>
      <c r="C8" s="107">
        <v>43.0</v>
      </c>
      <c r="D8" s="107">
        <v>12.5</v>
      </c>
      <c r="E8" s="107">
        <v>55.0</v>
      </c>
      <c r="F8" s="107">
        <v>100.0</v>
      </c>
    </row>
    <row r="9">
      <c r="A9" s="107">
        <v>2017.0</v>
      </c>
      <c r="B9" s="107">
        <v>58.9</v>
      </c>
      <c r="C9" s="107">
        <v>44.1</v>
      </c>
      <c r="D9" s="107">
        <v>12.5</v>
      </c>
      <c r="E9" s="107">
        <v>56.0</v>
      </c>
      <c r="F9" s="107">
        <v>100.0</v>
      </c>
    </row>
    <row r="10">
      <c r="A10" s="107">
        <v>2018.0</v>
      </c>
      <c r="B10" s="107">
        <v>59.5</v>
      </c>
      <c r="C10" s="107">
        <v>33.3</v>
      </c>
      <c r="D10" s="107">
        <v>0.0</v>
      </c>
      <c r="E10" s="107">
        <v>55.0</v>
      </c>
      <c r="F10" s="107">
        <v>100.0</v>
      </c>
    </row>
    <row r="11">
      <c r="A11" s="107">
        <v>2019.0</v>
      </c>
      <c r="B11" s="107">
        <v>59.1</v>
      </c>
      <c r="C11" s="107">
        <v>33.3</v>
      </c>
      <c r="D11" s="107">
        <v>6.3</v>
      </c>
      <c r="E11" s="107">
        <v>54.7</v>
      </c>
      <c r="F11" s="107">
        <v>100.0</v>
      </c>
      <c r="U11" s="9"/>
    </row>
    <row r="12">
      <c r="A12" s="107">
        <v>2020.0</v>
      </c>
      <c r="B12" s="107">
        <v>59.5</v>
      </c>
      <c r="C12" s="107">
        <v>29.0</v>
      </c>
      <c r="D12" s="107">
        <v>12.5</v>
      </c>
      <c r="E12" s="107">
        <v>54.8</v>
      </c>
      <c r="F12" s="107">
        <v>100.0</v>
      </c>
    </row>
    <row r="21" ht="15.75" customHeight="1"/>
    <row r="22" ht="15.75" customHeight="1"/>
    <row r="23" ht="15.75" customHeight="1"/>
    <row r="24" ht="15.75" customHeight="1"/>
    <row r="25" ht="15.75" customHeight="1"/>
    <row r="26" ht="15.75" customHeight="1"/>
    <row r="27" ht="15.75" customHeight="1"/>
    <row r="28" ht="15.75" customHeight="1"/>
    <row r="29" ht="15.75" customHeight="1">
      <c r="U29" s="124"/>
    </row>
    <row r="30" ht="15.75" customHeight="1">
      <c r="U30" s="124"/>
    </row>
    <row r="31" ht="15.75" customHeight="1">
      <c r="U31" s="124"/>
    </row>
    <row r="32" ht="15.75" customHeight="1">
      <c r="U32" s="125"/>
    </row>
    <row r="33" ht="15.75" customHeight="1">
      <c r="U33" s="124"/>
    </row>
    <row r="34" ht="15.75" customHeight="1">
      <c r="U34" s="124"/>
    </row>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1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9" t="s">
        <v>189</v>
      </c>
    </row>
    <row r="2">
      <c r="A2" s="126" t="s">
        <v>190</v>
      </c>
      <c r="B2" s="126"/>
      <c r="C2" s="127"/>
      <c r="D2" s="127"/>
      <c r="E2" s="127"/>
      <c r="F2" s="127"/>
      <c r="G2" s="127"/>
      <c r="H2" s="127"/>
      <c r="I2" s="127"/>
      <c r="J2" s="127"/>
      <c r="K2" s="127"/>
      <c r="L2" s="127"/>
      <c r="M2" s="127"/>
      <c r="N2" s="127"/>
      <c r="O2" s="127"/>
      <c r="P2" s="127"/>
      <c r="Q2" s="127"/>
      <c r="R2" s="127"/>
      <c r="S2" s="127"/>
      <c r="T2" s="127"/>
      <c r="U2" s="127"/>
      <c r="V2" s="127"/>
      <c r="W2" s="127"/>
      <c r="X2" s="127"/>
      <c r="Y2" s="127"/>
      <c r="Z2" s="127"/>
      <c r="AA2" s="127"/>
      <c r="AB2" s="127"/>
    </row>
    <row r="3">
      <c r="A3" s="128" t="s">
        <v>191</v>
      </c>
      <c r="B3" s="126"/>
      <c r="C3" s="127"/>
      <c r="D3" s="127"/>
      <c r="E3" s="127"/>
      <c r="F3" s="127"/>
      <c r="G3" s="127"/>
      <c r="H3" s="127"/>
      <c r="I3" s="127"/>
      <c r="J3" s="127"/>
      <c r="K3" s="127"/>
      <c r="L3" s="127"/>
      <c r="M3" s="127"/>
      <c r="N3" s="127"/>
      <c r="O3" s="127"/>
      <c r="P3" s="127"/>
      <c r="Q3" s="127"/>
      <c r="R3" s="127"/>
      <c r="S3" s="127"/>
      <c r="T3" s="127"/>
      <c r="U3" s="127"/>
      <c r="V3" s="127"/>
      <c r="W3" s="127"/>
      <c r="X3" s="127"/>
      <c r="Y3" s="127"/>
      <c r="Z3" s="127"/>
      <c r="AA3" s="127"/>
      <c r="AB3" s="127"/>
    </row>
    <row r="4">
      <c r="A4" s="126" t="s">
        <v>192</v>
      </c>
      <c r="B4" s="126"/>
      <c r="C4" s="127"/>
      <c r="D4" s="127"/>
      <c r="E4" s="127"/>
      <c r="F4" s="127"/>
      <c r="G4" s="127"/>
      <c r="H4" s="127"/>
      <c r="I4" s="127"/>
      <c r="J4" s="127"/>
      <c r="K4" s="127"/>
      <c r="L4" s="127"/>
      <c r="M4" s="127"/>
      <c r="N4" s="127"/>
      <c r="O4" s="127"/>
      <c r="P4" s="127"/>
      <c r="Q4" s="127"/>
      <c r="R4" s="127"/>
      <c r="S4" s="127"/>
      <c r="T4" s="127"/>
      <c r="U4" s="127"/>
      <c r="V4" s="127"/>
      <c r="W4" s="127"/>
      <c r="X4" s="127"/>
      <c r="Y4" s="127"/>
      <c r="Z4" s="127"/>
      <c r="AA4" s="127"/>
      <c r="AB4" s="127"/>
    </row>
    <row r="5">
      <c r="A5" s="127" t="s">
        <v>30</v>
      </c>
      <c r="B5" s="129" t="s">
        <v>0</v>
      </c>
      <c r="C5" s="126" t="s">
        <v>32</v>
      </c>
      <c r="D5" s="127" t="s">
        <v>193</v>
      </c>
      <c r="E5" s="127" t="s">
        <v>194</v>
      </c>
      <c r="F5" s="127" t="s">
        <v>195</v>
      </c>
      <c r="G5" s="126" t="s">
        <v>196</v>
      </c>
      <c r="H5" s="127" t="s">
        <v>197</v>
      </c>
      <c r="I5" s="127" t="s">
        <v>198</v>
      </c>
      <c r="J5" s="127" t="s">
        <v>199</v>
      </c>
      <c r="K5" s="126" t="s">
        <v>200</v>
      </c>
      <c r="L5" s="126" t="s">
        <v>201</v>
      </c>
      <c r="M5" s="126" t="s">
        <v>202</v>
      </c>
      <c r="N5" s="126" t="s">
        <v>203</v>
      </c>
      <c r="O5" s="126" t="s">
        <v>204</v>
      </c>
      <c r="P5" s="126" t="s">
        <v>205</v>
      </c>
      <c r="Q5" s="126" t="s">
        <v>206</v>
      </c>
      <c r="R5" s="126" t="s">
        <v>207</v>
      </c>
      <c r="S5" s="127" t="s">
        <v>208</v>
      </c>
      <c r="T5" s="127" t="s">
        <v>209</v>
      </c>
      <c r="U5" s="127" t="s">
        <v>210</v>
      </c>
      <c r="V5" s="127" t="s">
        <v>211</v>
      </c>
      <c r="W5" s="127" t="s">
        <v>212</v>
      </c>
      <c r="X5" s="127" t="s">
        <v>213</v>
      </c>
      <c r="Y5" s="127" t="s">
        <v>214</v>
      </c>
      <c r="Z5" s="127" t="s">
        <v>215</v>
      </c>
      <c r="AA5" s="126" t="s">
        <v>216</v>
      </c>
      <c r="AB5" s="126" t="s">
        <v>217</v>
      </c>
    </row>
    <row r="6">
      <c r="A6" s="127" t="s">
        <v>22</v>
      </c>
      <c r="B6" s="130" t="s">
        <v>218</v>
      </c>
      <c r="C6" s="131">
        <v>21979.692</v>
      </c>
      <c r="D6" s="131">
        <v>9350.538099999998</v>
      </c>
      <c r="E6" s="131">
        <v>11678.425</v>
      </c>
      <c r="F6" s="131">
        <v>950.7289</v>
      </c>
      <c r="G6" s="131">
        <v>12379.8548</v>
      </c>
      <c r="H6" s="131">
        <v>7113.463799999999</v>
      </c>
      <c r="I6" s="131">
        <v>5266.391000000001</v>
      </c>
      <c r="J6" s="131">
        <v>0.0</v>
      </c>
      <c r="K6" s="131">
        <v>9046.8062</v>
      </c>
      <c r="L6" s="131">
        <v>1748.5743</v>
      </c>
      <c r="M6" s="131">
        <v>6348.292</v>
      </c>
      <c r="N6" s="131">
        <v>949.9399</v>
      </c>
      <c r="O6" s="131">
        <v>501.989</v>
      </c>
      <c r="P6" s="131">
        <v>438.7</v>
      </c>
      <c r="Q6" s="131">
        <v>62.5</v>
      </c>
      <c r="R6" s="131">
        <v>0.789</v>
      </c>
      <c r="S6" s="131">
        <v>51.04199999999999</v>
      </c>
      <c r="T6" s="131">
        <v>49.8</v>
      </c>
      <c r="U6" s="131">
        <v>1.242</v>
      </c>
      <c r="V6" s="131">
        <v>0.0</v>
      </c>
      <c r="W6" s="131">
        <v>0.0</v>
      </c>
      <c r="X6" s="131">
        <v>0.0</v>
      </c>
      <c r="Y6" s="131">
        <v>0.0</v>
      </c>
      <c r="Z6" s="131">
        <v>0.0</v>
      </c>
      <c r="AA6" s="131">
        <f t="shared" ref="AA6:AA12" si="1">O6+S6+W6</f>
        <v>553.031</v>
      </c>
      <c r="AB6" s="131">
        <v>0.0</v>
      </c>
    </row>
    <row r="7">
      <c r="A7" s="127" t="s">
        <v>23</v>
      </c>
      <c r="B7" s="130" t="s">
        <v>218</v>
      </c>
      <c r="C7" s="131">
        <v>16810.2267</v>
      </c>
      <c r="D7" s="131">
        <v>8239.220800000003</v>
      </c>
      <c r="E7" s="131">
        <v>7851.825999999999</v>
      </c>
      <c r="F7" s="131">
        <v>719.1799</v>
      </c>
      <c r="G7" s="131">
        <v>9544.462800000001</v>
      </c>
      <c r="H7" s="131">
        <v>6211.744900000002</v>
      </c>
      <c r="I7" s="131">
        <v>3332.7179</v>
      </c>
      <c r="J7" s="131">
        <v>0.0</v>
      </c>
      <c r="K7" s="131">
        <v>6338.2776</v>
      </c>
      <c r="L7" s="131">
        <v>1601.5424</v>
      </c>
      <c r="M7" s="131">
        <v>4017.5553</v>
      </c>
      <c r="N7" s="131">
        <v>719.1799</v>
      </c>
      <c r="O7" s="131">
        <v>466.7708</v>
      </c>
      <c r="P7" s="131">
        <v>418.2746</v>
      </c>
      <c r="Q7" s="131">
        <v>48.4962</v>
      </c>
      <c r="R7" s="131">
        <v>0.0</v>
      </c>
      <c r="S7" s="131">
        <v>7.6589</v>
      </c>
      <c r="T7" s="131">
        <v>7.6589</v>
      </c>
      <c r="U7" s="131">
        <v>0.0</v>
      </c>
      <c r="V7" s="131">
        <v>0.0</v>
      </c>
      <c r="W7" s="131">
        <v>0.0</v>
      </c>
      <c r="X7" s="131">
        <v>0.0</v>
      </c>
      <c r="Y7" s="131">
        <v>0.0</v>
      </c>
      <c r="Z7" s="131">
        <v>0.0</v>
      </c>
      <c r="AA7" s="131">
        <f t="shared" si="1"/>
        <v>474.4297</v>
      </c>
      <c r="AB7" s="131">
        <v>453.0566</v>
      </c>
    </row>
    <row r="8">
      <c r="A8" s="127" t="s">
        <v>24</v>
      </c>
      <c r="B8" s="130" t="s">
        <v>218</v>
      </c>
      <c r="C8" s="131">
        <v>23755.9517</v>
      </c>
      <c r="D8" s="131">
        <v>9102.068500000001</v>
      </c>
      <c r="E8" s="131">
        <v>13571.2051</v>
      </c>
      <c r="F8" s="131">
        <v>1082.6781</v>
      </c>
      <c r="G8" s="131">
        <v>12817.4009</v>
      </c>
      <c r="H8" s="131">
        <v>6742.379100000001</v>
      </c>
      <c r="I8" s="131">
        <v>6075.0218</v>
      </c>
      <c r="J8" s="131">
        <v>0.0</v>
      </c>
      <c r="K8" s="131">
        <v>10367.4298</v>
      </c>
      <c r="L8" s="131">
        <v>1962.2014</v>
      </c>
      <c r="M8" s="131">
        <v>7322.5503</v>
      </c>
      <c r="N8" s="131">
        <v>1082.6781</v>
      </c>
      <c r="O8" s="131">
        <v>438.1580000000001</v>
      </c>
      <c r="P8" s="131">
        <v>389.3250000000001</v>
      </c>
      <c r="Q8" s="131">
        <v>48.833</v>
      </c>
      <c r="R8" s="131">
        <v>0.0</v>
      </c>
      <c r="S8" s="131">
        <v>8.163</v>
      </c>
      <c r="T8" s="131">
        <v>8.163</v>
      </c>
      <c r="U8" s="131">
        <v>0.0</v>
      </c>
      <c r="V8" s="131">
        <v>0.0</v>
      </c>
      <c r="W8" s="131">
        <v>0.0</v>
      </c>
      <c r="X8" s="131">
        <v>0.0</v>
      </c>
      <c r="Y8" s="131">
        <v>0.0</v>
      </c>
      <c r="Z8" s="131">
        <v>0.0</v>
      </c>
      <c r="AA8" s="131">
        <f t="shared" si="1"/>
        <v>446.321</v>
      </c>
      <c r="AB8" s="131">
        <v>124.8</v>
      </c>
    </row>
    <row r="9">
      <c r="A9" s="127" t="s">
        <v>25</v>
      </c>
      <c r="B9" s="130" t="s">
        <v>218</v>
      </c>
      <c r="C9" s="131">
        <v>34026.2784</v>
      </c>
      <c r="D9" s="131">
        <v>17206.3152</v>
      </c>
      <c r="E9" s="131">
        <v>15270.3729</v>
      </c>
      <c r="F9" s="131">
        <v>1549.5903</v>
      </c>
      <c r="G9" s="131">
        <v>19800.1784</v>
      </c>
      <c r="H9" s="131">
        <v>13099.5991</v>
      </c>
      <c r="I9" s="131">
        <v>6700.5793</v>
      </c>
      <c r="J9" s="131">
        <v>0.0</v>
      </c>
      <c r="K9" s="131">
        <v>13281.6849</v>
      </c>
      <c r="L9" s="131">
        <v>3654.7411</v>
      </c>
      <c r="M9" s="131">
        <v>8077.3535</v>
      </c>
      <c r="N9" s="131">
        <v>1549.5903</v>
      </c>
      <c r="O9" s="131">
        <v>479.5550000000001</v>
      </c>
      <c r="P9" s="131">
        <v>433.075</v>
      </c>
      <c r="Q9" s="131">
        <v>46.48</v>
      </c>
      <c r="R9" s="131">
        <v>0.0</v>
      </c>
      <c r="S9" s="131">
        <v>18.9</v>
      </c>
      <c r="T9" s="131">
        <v>18.9</v>
      </c>
      <c r="U9" s="131">
        <v>0.0</v>
      </c>
      <c r="V9" s="131">
        <v>0.0</v>
      </c>
      <c r="W9" s="131">
        <v>0.0</v>
      </c>
      <c r="X9" s="131">
        <v>0.0</v>
      </c>
      <c r="Y9" s="131">
        <v>0.0</v>
      </c>
      <c r="Z9" s="131">
        <v>0.0</v>
      </c>
      <c r="AA9" s="131">
        <f t="shared" si="1"/>
        <v>498.455</v>
      </c>
      <c r="AB9" s="131">
        <v>445.9601</v>
      </c>
    </row>
    <row r="10">
      <c r="A10" s="127" t="s">
        <v>26</v>
      </c>
      <c r="B10" s="130" t="s">
        <v>218</v>
      </c>
      <c r="C10" s="131">
        <v>31966.6473</v>
      </c>
      <c r="D10" s="131">
        <v>12536.2918</v>
      </c>
      <c r="E10" s="131">
        <v>18580.7363</v>
      </c>
      <c r="F10" s="131">
        <v>849.6192</v>
      </c>
      <c r="G10" s="131">
        <v>18757.7305</v>
      </c>
      <c r="H10" s="131">
        <v>10834.8739</v>
      </c>
      <c r="I10" s="131">
        <v>7922.856599999999</v>
      </c>
      <c r="J10" s="131">
        <v>0.0</v>
      </c>
      <c r="K10" s="131">
        <v>11620.8007</v>
      </c>
      <c r="L10" s="131">
        <v>1250.4069</v>
      </c>
      <c r="M10" s="131">
        <v>9520.7746</v>
      </c>
      <c r="N10" s="131">
        <v>849.6192</v>
      </c>
      <c r="O10" s="131">
        <v>483.487</v>
      </c>
      <c r="P10" s="131">
        <v>426.935</v>
      </c>
      <c r="Q10" s="131">
        <v>56.552</v>
      </c>
      <c r="R10" s="131">
        <v>0.0</v>
      </c>
      <c r="S10" s="131">
        <v>24.076</v>
      </c>
      <c r="T10" s="131">
        <v>24.076</v>
      </c>
      <c r="U10" s="131">
        <v>0.0</v>
      </c>
      <c r="V10" s="131">
        <v>0.0</v>
      </c>
      <c r="W10" s="131">
        <v>0.0</v>
      </c>
      <c r="X10" s="131">
        <v>0.0</v>
      </c>
      <c r="Y10" s="131">
        <v>0.0</v>
      </c>
      <c r="Z10" s="131">
        <v>0.0</v>
      </c>
      <c r="AA10" s="131">
        <f t="shared" si="1"/>
        <v>507.563</v>
      </c>
      <c r="AB10" s="131">
        <v>1080.5531</v>
      </c>
    </row>
    <row r="11">
      <c r="A11" s="127" t="s">
        <v>219</v>
      </c>
      <c r="B11" s="130" t="s">
        <v>218</v>
      </c>
      <c r="C11" s="131">
        <v>15831.5621</v>
      </c>
      <c r="D11" s="131">
        <v>7589.619999999998</v>
      </c>
      <c r="E11" s="131">
        <v>7795.4461</v>
      </c>
      <c r="F11" s="131">
        <v>446.496</v>
      </c>
      <c r="G11" s="131">
        <v>10122.7627</v>
      </c>
      <c r="H11" s="131">
        <v>6404.799599999998</v>
      </c>
      <c r="I11" s="131">
        <v>3717.9631</v>
      </c>
      <c r="J11" s="131">
        <v>0.0</v>
      </c>
      <c r="K11" s="131">
        <v>4970.1995</v>
      </c>
      <c r="L11" s="131">
        <v>795.3888</v>
      </c>
      <c r="M11" s="131">
        <v>3728.3147</v>
      </c>
      <c r="N11" s="131">
        <v>446.496</v>
      </c>
      <c r="O11" s="131">
        <v>422.7583</v>
      </c>
      <c r="P11" s="131">
        <v>370.6129</v>
      </c>
      <c r="Q11" s="131">
        <v>52.1454</v>
      </c>
      <c r="R11" s="131">
        <v>0.0</v>
      </c>
      <c r="S11" s="131">
        <v>18.8187</v>
      </c>
      <c r="T11" s="131">
        <v>18.8187</v>
      </c>
      <c r="U11" s="131">
        <v>0.0</v>
      </c>
      <c r="V11" s="131">
        <v>0.0</v>
      </c>
      <c r="W11" s="131">
        <v>0.0</v>
      </c>
      <c r="X11" s="131">
        <v>0.0</v>
      </c>
      <c r="Y11" s="131">
        <v>0.0</v>
      </c>
      <c r="Z11" s="131">
        <v>0.0</v>
      </c>
      <c r="AA11" s="131">
        <f t="shared" si="1"/>
        <v>441.577</v>
      </c>
      <c r="AB11" s="131">
        <v>297.0228999999999</v>
      </c>
    </row>
    <row r="12">
      <c r="A12" s="127" t="s">
        <v>220</v>
      </c>
      <c r="B12" s="130" t="s">
        <v>218</v>
      </c>
      <c r="C12" s="131">
        <v>28187.1076</v>
      </c>
      <c r="D12" s="131">
        <v>12336.4805</v>
      </c>
      <c r="E12" s="131">
        <v>15060.1837</v>
      </c>
      <c r="F12" s="131">
        <v>790.4434000000001</v>
      </c>
      <c r="G12" s="131">
        <v>17866.3382</v>
      </c>
      <c r="H12" s="131">
        <v>10603.5812</v>
      </c>
      <c r="I12" s="131">
        <v>7262.757</v>
      </c>
      <c r="J12" s="131">
        <v>0.0</v>
      </c>
      <c r="K12" s="131">
        <v>9375.5865</v>
      </c>
      <c r="L12" s="131">
        <v>1315.5617</v>
      </c>
      <c r="M12" s="131">
        <v>7272.7252</v>
      </c>
      <c r="N12" s="131">
        <v>787.2996</v>
      </c>
      <c r="O12" s="131">
        <v>462.8695999999999</v>
      </c>
      <c r="P12" s="131">
        <v>400.9265999999999</v>
      </c>
      <c r="Q12" s="131">
        <v>61.943</v>
      </c>
      <c r="R12" s="131">
        <v>0.0</v>
      </c>
      <c r="S12" s="131">
        <v>16.411</v>
      </c>
      <c r="T12" s="131">
        <v>16.411</v>
      </c>
      <c r="U12" s="131">
        <v>0.0</v>
      </c>
      <c r="V12" s="131">
        <v>0.0</v>
      </c>
      <c r="W12" s="131">
        <v>3.1438</v>
      </c>
      <c r="X12" s="131">
        <v>0.0</v>
      </c>
      <c r="Y12" s="131">
        <v>0.0</v>
      </c>
      <c r="Z12" s="131">
        <v>3.1438</v>
      </c>
      <c r="AA12" s="131">
        <f t="shared" si="1"/>
        <v>482.4244</v>
      </c>
      <c r="AB12" s="131">
        <v>462.7585</v>
      </c>
    </row>
    <row r="13">
      <c r="A13" s="127" t="s">
        <v>30</v>
      </c>
      <c r="B13" s="129" t="s">
        <v>0</v>
      </c>
      <c r="C13" s="126" t="s">
        <v>33</v>
      </c>
      <c r="D13" s="127" t="s">
        <v>193</v>
      </c>
      <c r="E13" s="127" t="s">
        <v>194</v>
      </c>
      <c r="F13" s="127" t="s">
        <v>195</v>
      </c>
      <c r="G13" s="126" t="s">
        <v>196</v>
      </c>
      <c r="H13" s="127" t="s">
        <v>197</v>
      </c>
      <c r="I13" s="127" t="s">
        <v>198</v>
      </c>
      <c r="J13" s="127" t="s">
        <v>199</v>
      </c>
      <c r="K13" s="126" t="s">
        <v>200</v>
      </c>
      <c r="L13" s="126" t="s">
        <v>201</v>
      </c>
      <c r="M13" s="126" t="s">
        <v>202</v>
      </c>
      <c r="N13" s="126" t="s">
        <v>203</v>
      </c>
      <c r="O13" s="126" t="s">
        <v>204</v>
      </c>
      <c r="P13" s="126" t="s">
        <v>205</v>
      </c>
      <c r="Q13" s="126" t="s">
        <v>206</v>
      </c>
      <c r="R13" s="126" t="s">
        <v>207</v>
      </c>
      <c r="S13" s="127" t="s">
        <v>208</v>
      </c>
      <c r="T13" s="127" t="s">
        <v>209</v>
      </c>
      <c r="U13" s="127" t="s">
        <v>210</v>
      </c>
      <c r="V13" s="127" t="s">
        <v>211</v>
      </c>
      <c r="W13" s="127" t="s">
        <v>212</v>
      </c>
      <c r="X13" s="127" t="s">
        <v>213</v>
      </c>
      <c r="Y13" s="127" t="s">
        <v>214</v>
      </c>
      <c r="Z13" s="127" t="s">
        <v>215</v>
      </c>
      <c r="AA13" s="126" t="s">
        <v>216</v>
      </c>
      <c r="AB13" s="126" t="s">
        <v>217</v>
      </c>
    </row>
    <row r="14">
      <c r="A14" s="127" t="s">
        <v>22</v>
      </c>
      <c r="B14" s="130" t="s">
        <v>221</v>
      </c>
      <c r="C14" s="131">
        <v>490.1964</v>
      </c>
      <c r="D14" s="131">
        <v>285.9333999999999</v>
      </c>
      <c r="E14" s="131">
        <v>187.8141</v>
      </c>
      <c r="F14" s="131">
        <v>16.4489</v>
      </c>
      <c r="G14" s="131">
        <v>308.7418</v>
      </c>
      <c r="H14" s="131">
        <v>224.8210999999999</v>
      </c>
      <c r="I14" s="131">
        <v>83.92070000000001</v>
      </c>
      <c r="J14" s="131">
        <v>0.0</v>
      </c>
      <c r="K14" s="131">
        <v>150.4356</v>
      </c>
      <c r="L14" s="131">
        <v>32.9203</v>
      </c>
      <c r="M14" s="131">
        <v>101.1714</v>
      </c>
      <c r="N14" s="131">
        <v>16.3439</v>
      </c>
      <c r="O14" s="131">
        <v>28.822</v>
      </c>
      <c r="P14" s="131">
        <v>26.092</v>
      </c>
      <c r="Q14" s="131">
        <v>2.625</v>
      </c>
      <c r="R14" s="131">
        <v>0.105</v>
      </c>
      <c r="S14" s="131">
        <v>2.197</v>
      </c>
      <c r="T14" s="131">
        <v>2.1</v>
      </c>
      <c r="U14" s="131">
        <v>0.097</v>
      </c>
      <c r="V14" s="131">
        <v>0.0</v>
      </c>
      <c r="W14" s="131">
        <v>0.0</v>
      </c>
      <c r="X14" s="131">
        <v>0.0</v>
      </c>
      <c r="Y14" s="131">
        <v>0.0</v>
      </c>
      <c r="Z14" s="131">
        <v>0.0</v>
      </c>
      <c r="AA14" s="131">
        <f t="shared" ref="AA14:AA20" si="2">O14+S14+W14</f>
        <v>31.019</v>
      </c>
      <c r="AB14" s="131">
        <v>0.0</v>
      </c>
    </row>
    <row r="15">
      <c r="A15" s="127" t="s">
        <v>23</v>
      </c>
      <c r="B15" s="130" t="s">
        <v>221</v>
      </c>
      <c r="C15" s="131">
        <v>323.6542000000001</v>
      </c>
      <c r="D15" s="131">
        <v>185.9318</v>
      </c>
      <c r="E15" s="131">
        <v>126.9207</v>
      </c>
      <c r="F15" s="131">
        <v>10.8017</v>
      </c>
      <c r="G15" s="131">
        <v>193.9225</v>
      </c>
      <c r="H15" s="131">
        <v>140.4831</v>
      </c>
      <c r="I15" s="131">
        <v>53.4394</v>
      </c>
      <c r="J15" s="131">
        <v>0.0</v>
      </c>
      <c r="K15" s="131">
        <v>97.8473</v>
      </c>
      <c r="L15" s="131">
        <v>22.6139</v>
      </c>
      <c r="M15" s="131">
        <v>64.4317</v>
      </c>
      <c r="N15" s="131">
        <v>10.8017</v>
      </c>
      <c r="O15" s="131">
        <v>24.0806</v>
      </c>
      <c r="P15" s="131">
        <v>21.9766</v>
      </c>
      <c r="Q15" s="131">
        <v>2.104</v>
      </c>
      <c r="R15" s="131">
        <v>0.0</v>
      </c>
      <c r="S15" s="131">
        <v>0.8582</v>
      </c>
      <c r="T15" s="131">
        <v>0.8582</v>
      </c>
      <c r="U15" s="131">
        <v>0.0</v>
      </c>
      <c r="V15" s="131">
        <v>0.0</v>
      </c>
      <c r="W15" s="131">
        <v>0.0</v>
      </c>
      <c r="X15" s="131">
        <v>0.0</v>
      </c>
      <c r="Y15" s="131">
        <v>0.0</v>
      </c>
      <c r="Z15" s="131">
        <v>0.0</v>
      </c>
      <c r="AA15" s="131">
        <f t="shared" si="2"/>
        <v>24.9388</v>
      </c>
      <c r="AB15" s="131">
        <v>6.9456</v>
      </c>
    </row>
    <row r="16">
      <c r="A16" s="127" t="s">
        <v>24</v>
      </c>
      <c r="B16" s="130" t="s">
        <v>221</v>
      </c>
      <c r="C16" s="131">
        <v>393.8187999999999</v>
      </c>
      <c r="D16" s="131">
        <v>189.1962</v>
      </c>
      <c r="E16" s="131">
        <v>189.6204</v>
      </c>
      <c r="F16" s="131">
        <v>15.0022</v>
      </c>
      <c r="G16" s="131">
        <v>221.5632</v>
      </c>
      <c r="H16" s="131">
        <v>138.7979</v>
      </c>
      <c r="I16" s="131">
        <v>82.7653</v>
      </c>
      <c r="J16" s="131">
        <v>0.0</v>
      </c>
      <c r="K16" s="131">
        <v>142.5326</v>
      </c>
      <c r="L16" s="131">
        <v>27.8003</v>
      </c>
      <c r="M16" s="131">
        <v>99.7301</v>
      </c>
      <c r="N16" s="131">
        <v>15.0022</v>
      </c>
      <c r="O16" s="131">
        <v>23.827</v>
      </c>
      <c r="P16" s="131">
        <v>21.792</v>
      </c>
      <c r="Q16" s="131">
        <v>2.035</v>
      </c>
      <c r="R16" s="131">
        <v>0.0</v>
      </c>
      <c r="S16" s="131">
        <v>0.806</v>
      </c>
      <c r="T16" s="131">
        <v>0.806</v>
      </c>
      <c r="U16" s="131">
        <v>0.0</v>
      </c>
      <c r="V16" s="131">
        <v>0.0</v>
      </c>
      <c r="W16" s="131">
        <v>0.0</v>
      </c>
      <c r="X16" s="131">
        <v>0.0</v>
      </c>
      <c r="Y16" s="131">
        <v>0.0</v>
      </c>
      <c r="Z16" s="131">
        <v>0.0</v>
      </c>
      <c r="AA16" s="131">
        <f t="shared" si="2"/>
        <v>24.633</v>
      </c>
      <c r="AB16" s="131">
        <v>5.09</v>
      </c>
    </row>
    <row r="17">
      <c r="A17" s="127" t="s">
        <v>25</v>
      </c>
      <c r="B17" s="130" t="s">
        <v>221</v>
      </c>
      <c r="C17" s="131">
        <v>699.7692999999997</v>
      </c>
      <c r="D17" s="131">
        <v>417.7605999999998</v>
      </c>
      <c r="E17" s="131">
        <v>255.802</v>
      </c>
      <c r="F17" s="131">
        <v>26.2067</v>
      </c>
      <c r="G17" s="131">
        <v>434.4533999999999</v>
      </c>
      <c r="H17" s="131">
        <v>327.2444999999999</v>
      </c>
      <c r="I17" s="131">
        <v>107.2089</v>
      </c>
      <c r="J17" s="131">
        <v>0.0</v>
      </c>
      <c r="K17" s="131">
        <v>219.8376</v>
      </c>
      <c r="L17" s="131">
        <v>64.4091</v>
      </c>
      <c r="M17" s="131">
        <v>129.2218</v>
      </c>
      <c r="N17" s="131">
        <v>26.2067</v>
      </c>
      <c r="O17" s="131">
        <v>27.33400000000001</v>
      </c>
      <c r="P17" s="131">
        <v>25.14000000000001</v>
      </c>
      <c r="Q17" s="131">
        <v>2.194</v>
      </c>
      <c r="R17" s="131">
        <v>0.0</v>
      </c>
      <c r="S17" s="131">
        <v>0.967</v>
      </c>
      <c r="T17" s="131">
        <v>0.967</v>
      </c>
      <c r="U17" s="131">
        <v>0.0</v>
      </c>
      <c r="V17" s="131">
        <v>0.0</v>
      </c>
      <c r="W17" s="131">
        <v>0.0</v>
      </c>
      <c r="X17" s="131">
        <v>0.0</v>
      </c>
      <c r="Y17" s="131">
        <v>0.0</v>
      </c>
      <c r="Z17" s="131">
        <v>0.0</v>
      </c>
      <c r="AA17" s="131">
        <f t="shared" si="2"/>
        <v>28.301</v>
      </c>
      <c r="AB17" s="131">
        <v>17.1773</v>
      </c>
    </row>
    <row r="18">
      <c r="A18" s="127" t="s">
        <v>26</v>
      </c>
      <c r="B18" s="130" t="s">
        <v>221</v>
      </c>
      <c r="C18" s="131">
        <v>757.275</v>
      </c>
      <c r="D18" s="131">
        <v>418.0720999999999</v>
      </c>
      <c r="E18" s="131">
        <v>317.723</v>
      </c>
      <c r="F18" s="131">
        <v>21.4799</v>
      </c>
      <c r="G18" s="131">
        <v>487.2164999999999</v>
      </c>
      <c r="H18" s="131">
        <v>353.2314</v>
      </c>
      <c r="I18" s="131">
        <v>133.9851</v>
      </c>
      <c r="J18" s="131">
        <v>0.0</v>
      </c>
      <c r="K18" s="131">
        <v>222.0805</v>
      </c>
      <c r="L18" s="131">
        <v>39.5927</v>
      </c>
      <c r="M18" s="131">
        <v>161.0079</v>
      </c>
      <c r="N18" s="131">
        <v>21.4799</v>
      </c>
      <c r="O18" s="131">
        <v>26.566</v>
      </c>
      <c r="P18" s="131">
        <v>23.806</v>
      </c>
      <c r="Q18" s="131">
        <v>2.76</v>
      </c>
      <c r="R18" s="131">
        <v>0.0</v>
      </c>
      <c r="S18" s="131">
        <v>1.442</v>
      </c>
      <c r="T18" s="131">
        <v>1.442</v>
      </c>
      <c r="U18" s="131">
        <v>0.0</v>
      </c>
      <c r="V18" s="131">
        <v>0.0</v>
      </c>
      <c r="W18" s="131">
        <v>0.0</v>
      </c>
      <c r="X18" s="131">
        <v>0.0</v>
      </c>
      <c r="Y18" s="131">
        <v>0.0</v>
      </c>
      <c r="Z18" s="131">
        <v>0.0</v>
      </c>
      <c r="AA18" s="131">
        <f t="shared" si="2"/>
        <v>28.008</v>
      </c>
      <c r="AB18" s="131">
        <v>19.97</v>
      </c>
    </row>
    <row r="19">
      <c r="A19" s="127" t="s">
        <v>219</v>
      </c>
      <c r="B19" s="130" t="s">
        <v>221</v>
      </c>
      <c r="C19" s="131">
        <v>330.9952</v>
      </c>
      <c r="D19" s="131">
        <v>201.9038</v>
      </c>
      <c r="E19" s="131">
        <v>119.792</v>
      </c>
      <c r="F19" s="131">
        <v>9.2994</v>
      </c>
      <c r="G19" s="131">
        <v>210.9309</v>
      </c>
      <c r="H19" s="131">
        <v>160.402</v>
      </c>
      <c r="I19" s="131">
        <v>50.5289</v>
      </c>
      <c r="J19" s="131">
        <v>0.0</v>
      </c>
      <c r="K19" s="131">
        <v>79.8657</v>
      </c>
      <c r="L19" s="131">
        <v>19.9197</v>
      </c>
      <c r="M19" s="131">
        <v>50.6466</v>
      </c>
      <c r="N19" s="131">
        <v>9.2994</v>
      </c>
      <c r="O19" s="131">
        <v>22.2709</v>
      </c>
      <c r="P19" s="131">
        <v>19.697</v>
      </c>
      <c r="Q19" s="131">
        <v>2.5739</v>
      </c>
      <c r="R19" s="131">
        <v>0.0</v>
      </c>
      <c r="S19" s="131">
        <v>1.8851</v>
      </c>
      <c r="T19" s="131">
        <v>1.8851</v>
      </c>
      <c r="U19" s="131">
        <v>0.0</v>
      </c>
      <c r="V19" s="131">
        <v>0.0</v>
      </c>
      <c r="W19" s="131">
        <v>0.0</v>
      </c>
      <c r="X19" s="131">
        <v>0.0</v>
      </c>
      <c r="Y19" s="131">
        <v>0.0</v>
      </c>
      <c r="Z19" s="131">
        <v>0.0</v>
      </c>
      <c r="AA19" s="131">
        <f t="shared" si="2"/>
        <v>24.156</v>
      </c>
      <c r="AB19" s="131">
        <v>16.0426</v>
      </c>
    </row>
    <row r="20">
      <c r="A20" s="127" t="s">
        <v>220</v>
      </c>
      <c r="B20" s="130" t="s">
        <v>221</v>
      </c>
      <c r="C20" s="131">
        <v>568.426862</v>
      </c>
      <c r="D20" s="131">
        <v>309.952462</v>
      </c>
      <c r="E20" s="131">
        <v>242.1523</v>
      </c>
      <c r="F20" s="131">
        <v>16.3221</v>
      </c>
      <c r="G20" s="131">
        <v>364.4864</v>
      </c>
      <c r="H20" s="131">
        <v>254.0004</v>
      </c>
      <c r="I20" s="131">
        <v>110.486</v>
      </c>
      <c r="J20" s="131">
        <v>0.0</v>
      </c>
      <c r="K20" s="131">
        <v>158.2132</v>
      </c>
      <c r="L20" s="131">
        <v>31.5132</v>
      </c>
      <c r="M20" s="131">
        <v>110.6418</v>
      </c>
      <c r="N20" s="131">
        <v>16.0582</v>
      </c>
      <c r="O20" s="131">
        <v>25.152162</v>
      </c>
      <c r="P20" s="131">
        <v>22.41396200000001</v>
      </c>
      <c r="Q20" s="131">
        <v>2.7382</v>
      </c>
      <c r="R20" s="131">
        <v>0.0</v>
      </c>
      <c r="S20" s="131">
        <v>2.0249</v>
      </c>
      <c r="T20" s="131">
        <v>2.0249</v>
      </c>
      <c r="U20" s="131">
        <v>0.0</v>
      </c>
      <c r="V20" s="131">
        <v>0.0</v>
      </c>
      <c r="W20" s="131">
        <v>0.2639</v>
      </c>
      <c r="X20" s="131">
        <v>0.0</v>
      </c>
      <c r="Y20" s="131">
        <v>0.0</v>
      </c>
      <c r="Z20" s="131">
        <v>0.2639</v>
      </c>
      <c r="AA20" s="131">
        <f t="shared" si="2"/>
        <v>27.440962</v>
      </c>
      <c r="AB20" s="131">
        <v>18.2863</v>
      </c>
    </row>
  </sheetData>
  <drawing r:id="rId1"/>
</worksheet>
</file>

<file path=xl/worksheets/sheet2.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21.88"/>
    <col customWidth="1" min="2" max="2" width="11.75"/>
    <col customWidth="1" min="3" max="3" width="10.38"/>
    <col customWidth="1" min="4" max="20" width="7.63"/>
    <col customWidth="1" min="21" max="21" width="8.0"/>
    <col customWidth="1" min="22" max="22" width="8.88"/>
    <col customWidth="1" min="23" max="27" width="7.63"/>
  </cols>
  <sheetData>
    <row r="1">
      <c r="A1" s="20" t="s">
        <v>34</v>
      </c>
    </row>
    <row r="3">
      <c r="A3" s="21"/>
      <c r="B3" s="21" t="s">
        <v>11</v>
      </c>
      <c r="C3" s="21" t="s">
        <v>12</v>
      </c>
      <c r="D3" s="21" t="s">
        <v>13</v>
      </c>
      <c r="E3" s="21" t="s">
        <v>14</v>
      </c>
      <c r="F3" s="21" t="s">
        <v>15</v>
      </c>
      <c r="G3" s="21" t="s">
        <v>16</v>
      </c>
      <c r="H3" s="21" t="s">
        <v>17</v>
      </c>
      <c r="I3" s="21" t="s">
        <v>18</v>
      </c>
      <c r="J3" s="21" t="s">
        <v>19</v>
      </c>
      <c r="K3" s="21" t="s">
        <v>20</v>
      </c>
      <c r="L3" s="21" t="s">
        <v>21</v>
      </c>
      <c r="M3" s="21" t="s">
        <v>22</v>
      </c>
      <c r="N3" s="21" t="s">
        <v>23</v>
      </c>
      <c r="O3" s="21" t="s">
        <v>24</v>
      </c>
      <c r="P3" s="21" t="s">
        <v>25</v>
      </c>
      <c r="Q3" s="21" t="s">
        <v>26</v>
      </c>
      <c r="R3" s="22">
        <v>2018.0</v>
      </c>
      <c r="S3" s="22">
        <v>2019.0</v>
      </c>
      <c r="T3" s="22">
        <v>2020.0</v>
      </c>
      <c r="U3" s="7"/>
      <c r="V3" s="7" t="s">
        <v>35</v>
      </c>
      <c r="W3" s="7" t="s">
        <v>36</v>
      </c>
      <c r="X3" s="7" t="s">
        <v>37</v>
      </c>
      <c r="Y3" s="7" t="s">
        <v>38</v>
      </c>
      <c r="Z3" s="7" t="s">
        <v>39</v>
      </c>
      <c r="AA3" s="7" t="s">
        <v>40</v>
      </c>
    </row>
    <row r="4">
      <c r="A4" s="7" t="s">
        <v>35</v>
      </c>
      <c r="B4" s="23">
        <v>53.0</v>
      </c>
      <c r="C4" s="23">
        <v>52.4</v>
      </c>
      <c r="D4" s="23">
        <v>51.46</v>
      </c>
      <c r="E4" s="23">
        <v>50.30099</v>
      </c>
      <c r="F4" s="23">
        <v>50.95618</v>
      </c>
      <c r="G4" s="23">
        <v>50.658</v>
      </c>
      <c r="H4" s="23">
        <v>47.8</v>
      </c>
      <c r="I4" s="23">
        <v>45.388</v>
      </c>
      <c r="J4" s="23">
        <v>46.05</v>
      </c>
      <c r="K4" s="23">
        <v>45.91096</v>
      </c>
      <c r="L4" s="8">
        <v>46.52079</v>
      </c>
      <c r="M4" s="8">
        <v>45.0685</v>
      </c>
      <c r="N4" s="8">
        <v>45.5126650599999</v>
      </c>
      <c r="O4" s="8">
        <v>44.09423999999996</v>
      </c>
      <c r="P4" s="8">
        <v>44.3762959999</v>
      </c>
      <c r="Q4" s="7">
        <v>44.838503</v>
      </c>
      <c r="R4" s="24">
        <v>44.6</v>
      </c>
      <c r="S4" s="24">
        <v>44.9</v>
      </c>
      <c r="T4" s="24">
        <v>44.98</v>
      </c>
      <c r="U4" s="23" t="s">
        <v>11</v>
      </c>
      <c r="V4" s="23">
        <v>53.0</v>
      </c>
      <c r="W4" s="23">
        <v>183.0</v>
      </c>
      <c r="X4" s="23">
        <v>44.0</v>
      </c>
      <c r="Y4" s="23">
        <v>22.809</v>
      </c>
      <c r="Z4" s="25">
        <v>1089.0</v>
      </c>
      <c r="AA4" s="23">
        <f t="shared" ref="AA4:AA18" si="1">SUBTOTAL(109,V4:Z4)</f>
        <v>1391.809</v>
      </c>
    </row>
    <row r="5">
      <c r="A5" s="7" t="s">
        <v>36</v>
      </c>
      <c r="B5" s="8">
        <v>183.0</v>
      </c>
      <c r="C5" s="8">
        <v>215.0</v>
      </c>
      <c r="D5" s="7">
        <v>258.884</v>
      </c>
      <c r="E5" s="8">
        <v>223.36</v>
      </c>
      <c r="F5" s="8">
        <v>185.56</v>
      </c>
      <c r="G5" s="8">
        <v>197.2</v>
      </c>
      <c r="H5" s="8">
        <v>281.83</v>
      </c>
      <c r="I5" s="8">
        <v>275.638</v>
      </c>
      <c r="J5" s="8">
        <v>250.961</v>
      </c>
      <c r="K5" s="8">
        <v>252.9899</v>
      </c>
      <c r="L5" s="8">
        <v>226.99</v>
      </c>
      <c r="M5" s="8">
        <v>167.69</v>
      </c>
      <c r="N5" s="8">
        <v>153.220148</v>
      </c>
      <c r="O5" s="8">
        <v>157.111071</v>
      </c>
      <c r="P5" s="8">
        <v>177.080261</v>
      </c>
      <c r="Q5" s="7">
        <v>202.016046</v>
      </c>
      <c r="R5" s="24">
        <v>166.6</v>
      </c>
      <c r="S5" s="24">
        <v>183.83</v>
      </c>
      <c r="T5" s="24">
        <v>176.28</v>
      </c>
      <c r="U5" s="23" t="s">
        <v>12</v>
      </c>
      <c r="V5" s="23">
        <v>52.4</v>
      </c>
      <c r="W5" s="23">
        <v>215.0</v>
      </c>
      <c r="X5" s="23">
        <v>38.0</v>
      </c>
      <c r="Y5" s="7">
        <v>21.8</v>
      </c>
      <c r="Z5" s="25">
        <v>1231.9</v>
      </c>
      <c r="AA5" s="23">
        <f t="shared" si="1"/>
        <v>1559.1</v>
      </c>
    </row>
    <row r="6">
      <c r="A6" s="7" t="s">
        <v>37</v>
      </c>
      <c r="B6" s="23">
        <v>44.0</v>
      </c>
      <c r="C6" s="23">
        <v>38.0</v>
      </c>
      <c r="D6" s="23">
        <v>40.0</v>
      </c>
      <c r="E6" s="23">
        <v>57.279</v>
      </c>
      <c r="F6" s="23">
        <v>66.909015</v>
      </c>
      <c r="G6" s="23">
        <v>53.6</v>
      </c>
      <c r="H6" s="26">
        <v>53.779</v>
      </c>
      <c r="I6" s="23">
        <v>49.004</v>
      </c>
      <c r="J6" s="23">
        <v>56.55287</v>
      </c>
      <c r="K6" s="23">
        <v>46.91</v>
      </c>
      <c r="L6" s="8">
        <v>50.23723</v>
      </c>
      <c r="M6" s="8">
        <v>52.69</v>
      </c>
      <c r="N6" s="8">
        <v>62.01929649999994</v>
      </c>
      <c r="O6" s="8">
        <v>81.41371800000012</v>
      </c>
      <c r="P6" s="8">
        <v>78.97</v>
      </c>
      <c r="Q6" s="7">
        <v>83.26778000000003</v>
      </c>
      <c r="R6" s="24">
        <v>85.0</v>
      </c>
      <c r="S6" s="24">
        <v>87.53</v>
      </c>
      <c r="T6" s="24">
        <v>97.15</v>
      </c>
      <c r="U6" s="23" t="s">
        <v>13</v>
      </c>
      <c r="V6" s="23">
        <v>51.46</v>
      </c>
      <c r="W6" s="23">
        <v>258.884</v>
      </c>
      <c r="X6" s="23">
        <v>40.0</v>
      </c>
      <c r="Y6" s="23">
        <v>22.792</v>
      </c>
      <c r="Z6" s="25">
        <v>1322.86</v>
      </c>
      <c r="AA6" s="23">
        <f t="shared" si="1"/>
        <v>1695.996</v>
      </c>
    </row>
    <row r="7">
      <c r="A7" s="7" t="s">
        <v>38</v>
      </c>
      <c r="B7" s="23">
        <v>22.809</v>
      </c>
      <c r="C7" s="7">
        <v>21.8</v>
      </c>
      <c r="D7" s="7">
        <v>22.792</v>
      </c>
      <c r="E7" s="7">
        <v>6.26</v>
      </c>
      <c r="F7" s="7">
        <v>4.424</v>
      </c>
      <c r="G7" s="7">
        <v>4.329</v>
      </c>
      <c r="H7" s="27">
        <v>4.47</v>
      </c>
      <c r="I7" s="27">
        <v>0.006</v>
      </c>
      <c r="J7" s="7">
        <v>4.14</v>
      </c>
      <c r="K7" s="8">
        <v>4.33</v>
      </c>
      <c r="L7" s="8">
        <v>4.86354</v>
      </c>
      <c r="M7" s="8">
        <v>4.67977</v>
      </c>
      <c r="N7" s="8">
        <v>4.474506</v>
      </c>
      <c r="O7" s="7">
        <v>3.77</v>
      </c>
      <c r="P7" s="8">
        <v>4.04</v>
      </c>
      <c r="Q7" s="7">
        <v>3.817399</v>
      </c>
      <c r="R7" s="24">
        <v>3.4</v>
      </c>
      <c r="S7" s="24">
        <v>2.07</v>
      </c>
      <c r="T7" s="24">
        <v>5.0</v>
      </c>
      <c r="U7" s="23" t="s">
        <v>14</v>
      </c>
      <c r="V7" s="23">
        <v>50.30099</v>
      </c>
      <c r="W7" s="23">
        <v>223.36</v>
      </c>
      <c r="X7" s="23">
        <v>57.279</v>
      </c>
      <c r="Y7" s="23">
        <v>6.26</v>
      </c>
      <c r="Z7" s="25">
        <v>1247.01</v>
      </c>
      <c r="AA7" s="23">
        <f t="shared" si="1"/>
        <v>1584.20999</v>
      </c>
    </row>
    <row r="8">
      <c r="A8" s="7" t="s">
        <v>39</v>
      </c>
      <c r="B8" s="7">
        <v>1089.0</v>
      </c>
      <c r="C8" s="7">
        <v>1231.9</v>
      </c>
      <c r="D8" s="7">
        <v>1322.86</v>
      </c>
      <c r="E8" s="7">
        <v>1247.01</v>
      </c>
      <c r="F8" s="7">
        <v>1268.68</v>
      </c>
      <c r="G8" s="7">
        <v>1532.74</v>
      </c>
      <c r="H8" s="7">
        <v>1216.97</v>
      </c>
      <c r="I8" s="7">
        <v>1007.3</v>
      </c>
      <c r="J8" s="7">
        <v>1489.67</v>
      </c>
      <c r="K8" s="7">
        <v>1527.88</v>
      </c>
      <c r="L8" s="7">
        <v>1306.93</v>
      </c>
      <c r="M8" s="7">
        <v>1479.72</v>
      </c>
      <c r="N8" s="8">
        <v>1458.913118</v>
      </c>
      <c r="O8" s="8">
        <v>1328.636449</v>
      </c>
      <c r="P8" s="8">
        <v>1451.477861</v>
      </c>
      <c r="Q8" s="7">
        <v>1454.267391</v>
      </c>
      <c r="R8" s="24">
        <v>1307.0</v>
      </c>
      <c r="S8" s="24">
        <v>674.52</v>
      </c>
      <c r="T8" s="24">
        <v>538.14</v>
      </c>
      <c r="U8" s="23" t="s">
        <v>15</v>
      </c>
      <c r="V8" s="23">
        <v>50.95618</v>
      </c>
      <c r="W8" s="23">
        <v>185.56</v>
      </c>
      <c r="X8" s="23">
        <v>66.909015</v>
      </c>
      <c r="Y8" s="23">
        <v>4.424</v>
      </c>
      <c r="Z8" s="25">
        <v>1268.68</v>
      </c>
      <c r="AA8" s="23">
        <f t="shared" si="1"/>
        <v>1576.529195</v>
      </c>
    </row>
    <row r="9">
      <c r="A9" s="7" t="s">
        <v>40</v>
      </c>
      <c r="B9" s="8">
        <f t="shared" ref="B9:P9" si="2">SUBTOTAL(109,B4:B8)</f>
        <v>1391.809</v>
      </c>
      <c r="C9" s="8">
        <f t="shared" si="2"/>
        <v>1559.1</v>
      </c>
      <c r="D9" s="8">
        <f t="shared" si="2"/>
        <v>1695.996</v>
      </c>
      <c r="E9" s="8">
        <f t="shared" si="2"/>
        <v>1584.20999</v>
      </c>
      <c r="F9" s="8">
        <f t="shared" si="2"/>
        <v>1576.529195</v>
      </c>
      <c r="G9" s="8">
        <f t="shared" si="2"/>
        <v>1838.527</v>
      </c>
      <c r="H9" s="8">
        <f t="shared" si="2"/>
        <v>1604.849</v>
      </c>
      <c r="I9" s="8">
        <f t="shared" si="2"/>
        <v>1377.336</v>
      </c>
      <c r="J9" s="8">
        <f t="shared" si="2"/>
        <v>1847.37387</v>
      </c>
      <c r="K9" s="8">
        <f t="shared" si="2"/>
        <v>1878.02086</v>
      </c>
      <c r="L9" s="8">
        <f t="shared" si="2"/>
        <v>1635.54156</v>
      </c>
      <c r="M9" s="8">
        <f t="shared" si="2"/>
        <v>1749.84827</v>
      </c>
      <c r="N9" s="8">
        <f t="shared" si="2"/>
        <v>1724.139734</v>
      </c>
      <c r="O9" s="8">
        <f t="shared" si="2"/>
        <v>1615.025478</v>
      </c>
      <c r="P9" s="8">
        <f t="shared" si="2"/>
        <v>1755.944418</v>
      </c>
      <c r="Q9" s="7">
        <v>1788.2071190000001</v>
      </c>
      <c r="R9" s="24">
        <v>1608.5</v>
      </c>
      <c r="S9" s="24">
        <v>992.85</v>
      </c>
      <c r="T9" s="24">
        <v>861.55</v>
      </c>
      <c r="U9" s="23" t="s">
        <v>16</v>
      </c>
      <c r="V9" s="23">
        <v>50.658</v>
      </c>
      <c r="W9" s="23">
        <v>197.2</v>
      </c>
      <c r="X9" s="23">
        <v>53.6</v>
      </c>
      <c r="Y9" s="23">
        <v>4.329</v>
      </c>
      <c r="Z9" s="25">
        <v>1532.74</v>
      </c>
      <c r="AA9" s="23">
        <f t="shared" si="1"/>
        <v>1838.527</v>
      </c>
    </row>
    <row r="10">
      <c r="U10" s="23" t="s">
        <v>17</v>
      </c>
      <c r="V10" s="23">
        <v>47.8</v>
      </c>
      <c r="W10" s="23">
        <v>281.83</v>
      </c>
      <c r="X10" s="28">
        <v>53.779</v>
      </c>
      <c r="Y10" s="23">
        <v>4.47</v>
      </c>
      <c r="Z10" s="25">
        <v>1216.97</v>
      </c>
      <c r="AA10" s="23">
        <f t="shared" si="1"/>
        <v>1604.849</v>
      </c>
    </row>
    <row r="11">
      <c r="U11" s="23" t="s">
        <v>18</v>
      </c>
      <c r="V11" s="23">
        <v>45.388</v>
      </c>
      <c r="W11" s="23">
        <v>275.638</v>
      </c>
      <c r="X11" s="23">
        <v>49.004</v>
      </c>
      <c r="Y11" s="27">
        <v>0.006</v>
      </c>
      <c r="Z11" s="25">
        <v>1007.3</v>
      </c>
      <c r="AA11" s="23">
        <f t="shared" si="1"/>
        <v>1377.336</v>
      </c>
    </row>
    <row r="12">
      <c r="D12" s="29"/>
      <c r="U12" s="23" t="s">
        <v>19</v>
      </c>
      <c r="V12" s="23">
        <v>46.05</v>
      </c>
      <c r="W12" s="23">
        <v>250.961</v>
      </c>
      <c r="X12" s="23">
        <v>56.55287</v>
      </c>
      <c r="Y12" s="23">
        <v>4.14</v>
      </c>
      <c r="Z12" s="25">
        <v>1489.67</v>
      </c>
      <c r="AA12" s="23">
        <f t="shared" si="1"/>
        <v>1847.37387</v>
      </c>
    </row>
    <row r="13">
      <c r="U13" s="23" t="s">
        <v>20</v>
      </c>
      <c r="V13" s="23">
        <v>45.91096</v>
      </c>
      <c r="W13" s="23">
        <v>252.9899</v>
      </c>
      <c r="X13" s="23">
        <v>46.91</v>
      </c>
      <c r="Y13" s="23">
        <v>4.33</v>
      </c>
      <c r="Z13" s="25">
        <v>1527.88</v>
      </c>
      <c r="AA13" s="23">
        <f t="shared" si="1"/>
        <v>1878.02086</v>
      </c>
    </row>
    <row r="14">
      <c r="U14" s="23" t="s">
        <v>21</v>
      </c>
      <c r="V14" s="23">
        <v>46.52079</v>
      </c>
      <c r="W14" s="23">
        <v>226.99</v>
      </c>
      <c r="X14" s="23">
        <v>50.23723</v>
      </c>
      <c r="Y14" s="23">
        <v>4.86354</v>
      </c>
      <c r="Z14" s="25">
        <v>1306.93</v>
      </c>
      <c r="AA14" s="23">
        <f t="shared" si="1"/>
        <v>1635.54156</v>
      </c>
    </row>
    <row r="15">
      <c r="U15" s="23" t="s">
        <v>22</v>
      </c>
      <c r="V15" s="23">
        <v>45.0685</v>
      </c>
      <c r="W15" s="23">
        <v>167.69</v>
      </c>
      <c r="X15" s="23">
        <v>52.69</v>
      </c>
      <c r="Y15" s="23">
        <v>4.67977</v>
      </c>
      <c r="Z15" s="25">
        <v>1479.72</v>
      </c>
      <c r="AA15" s="23">
        <f t="shared" si="1"/>
        <v>1749.84827</v>
      </c>
    </row>
    <row r="16">
      <c r="U16" s="23" t="s">
        <v>23</v>
      </c>
      <c r="V16" s="23">
        <v>45.5126650599999</v>
      </c>
      <c r="W16" s="23">
        <v>153.220148</v>
      </c>
      <c r="X16" s="23">
        <v>62.01929649999994</v>
      </c>
      <c r="Y16" s="23">
        <v>4.474506</v>
      </c>
      <c r="Z16" s="25">
        <v>1458.913118</v>
      </c>
      <c r="AA16" s="23">
        <f t="shared" si="1"/>
        <v>1724.139734</v>
      </c>
    </row>
    <row r="17">
      <c r="U17" s="23" t="s">
        <v>24</v>
      </c>
      <c r="V17" s="23">
        <v>44.09423999999996</v>
      </c>
      <c r="W17" s="23">
        <v>157.111071</v>
      </c>
      <c r="X17" s="23">
        <v>81.41371800000012</v>
      </c>
      <c r="Y17" s="23">
        <v>3.77</v>
      </c>
      <c r="Z17" s="25">
        <v>1328.636449</v>
      </c>
      <c r="AA17" s="23">
        <f t="shared" si="1"/>
        <v>1615.025478</v>
      </c>
    </row>
    <row r="18">
      <c r="U18" s="23" t="s">
        <v>25</v>
      </c>
      <c r="V18" s="23">
        <v>44.3762959999</v>
      </c>
      <c r="W18" s="23">
        <v>177.080261</v>
      </c>
      <c r="X18" s="23">
        <v>78.97</v>
      </c>
      <c r="Y18" s="23">
        <v>4.04</v>
      </c>
      <c r="Z18" s="25">
        <v>1451.477861</v>
      </c>
      <c r="AA18" s="23">
        <f t="shared" si="1"/>
        <v>1755.944418</v>
      </c>
    </row>
    <row r="19">
      <c r="U19" s="30" t="s">
        <v>26</v>
      </c>
      <c r="V19" s="23">
        <v>44.838503</v>
      </c>
      <c r="W19" s="23">
        <v>202.016046</v>
      </c>
      <c r="X19" s="23">
        <v>83.26778000000003</v>
      </c>
      <c r="Y19" s="23">
        <v>3.817399</v>
      </c>
      <c r="Z19" s="25">
        <v>1454.267391</v>
      </c>
      <c r="AA19" s="23">
        <v>1788.2071190000001</v>
      </c>
    </row>
    <row r="20">
      <c r="U20" s="31">
        <v>2018.0</v>
      </c>
      <c r="V20" s="9">
        <v>46.6</v>
      </c>
      <c r="W20" s="9">
        <v>166.6</v>
      </c>
      <c r="X20" s="9">
        <v>85.0</v>
      </c>
      <c r="Y20" s="9">
        <v>3.4</v>
      </c>
      <c r="Z20" s="9">
        <v>1307.0</v>
      </c>
      <c r="AA20" s="9">
        <v>1608.5</v>
      </c>
    </row>
    <row r="21" ht="15.75" customHeight="1">
      <c r="U21" s="32">
        <v>2019.0</v>
      </c>
      <c r="V21" s="9">
        <v>44.9</v>
      </c>
      <c r="W21" s="9">
        <v>183.83</v>
      </c>
      <c r="X21" s="9">
        <v>87.53</v>
      </c>
      <c r="Y21" s="9">
        <v>2.07</v>
      </c>
      <c r="Z21" s="9">
        <v>674.52</v>
      </c>
      <c r="AA21" s="9">
        <v>992.85</v>
      </c>
    </row>
    <row r="22" ht="15.75" customHeight="1">
      <c r="U22" s="9">
        <v>2020.0</v>
      </c>
      <c r="V22" s="9">
        <v>44.98</v>
      </c>
      <c r="W22" s="9">
        <v>176.28</v>
      </c>
      <c r="X22" s="9">
        <v>97.15</v>
      </c>
      <c r="Y22" s="9">
        <v>5.0</v>
      </c>
      <c r="Z22" s="9">
        <v>538.14</v>
      </c>
      <c r="AA22" s="9">
        <v>861.55</v>
      </c>
    </row>
    <row r="23" ht="15.75" customHeight="1"/>
    <row r="24" ht="15.75" customHeight="1">
      <c r="W24" s="14">
        <f>W22*100/W21</f>
        <v>95.89294457</v>
      </c>
    </row>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row r="39" ht="15.75" customHeight="1"/>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c r="A64" s="14" t="s">
        <v>41</v>
      </c>
    </row>
    <row r="65" ht="15.75" customHeight="1">
      <c r="A65" s="33" t="s">
        <v>42</v>
      </c>
      <c r="B65" s="34" t="s">
        <v>43</v>
      </c>
      <c r="C65" s="35" t="s">
        <v>44</v>
      </c>
    </row>
    <row r="66" ht="15.75" customHeight="1">
      <c r="A66" s="36" t="s">
        <v>35</v>
      </c>
      <c r="B66" s="37">
        <v>44.838503</v>
      </c>
      <c r="C66" s="38">
        <f t="shared" ref="C66:C71" si="3">B66*100/$B$71</f>
        <v>2.507455793</v>
      </c>
    </row>
    <row r="67" ht="15.75" customHeight="1">
      <c r="A67" s="39" t="s">
        <v>36</v>
      </c>
      <c r="B67" s="40">
        <v>202.016046</v>
      </c>
      <c r="C67" s="38">
        <f t="shared" si="3"/>
        <v>11.29712794</v>
      </c>
    </row>
    <row r="68" ht="15.75" customHeight="1">
      <c r="A68" s="36" t="s">
        <v>37</v>
      </c>
      <c r="B68" s="37">
        <v>83.26778000000003</v>
      </c>
      <c r="C68" s="38">
        <f t="shared" si="3"/>
        <v>4.656495275</v>
      </c>
    </row>
    <row r="69" ht="15.75" customHeight="1">
      <c r="A69" s="39" t="s">
        <v>38</v>
      </c>
      <c r="B69" s="41">
        <v>3.817399</v>
      </c>
      <c r="C69" s="38">
        <f t="shared" si="3"/>
        <v>0.2134763339</v>
      </c>
    </row>
    <row r="70" ht="15.75" customHeight="1">
      <c r="A70" s="36" t="s">
        <v>39</v>
      </c>
      <c r="B70" s="40">
        <v>1454.267391</v>
      </c>
      <c r="C70" s="38">
        <f t="shared" si="3"/>
        <v>81.32544466</v>
      </c>
    </row>
    <row r="71" ht="15.75" customHeight="1">
      <c r="A71" s="39" t="s">
        <v>40</v>
      </c>
      <c r="B71" s="40">
        <v>1788.2071190000001</v>
      </c>
      <c r="C71" s="20">
        <f t="shared" si="3"/>
        <v>100</v>
      </c>
    </row>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conditionalFormatting sqref="B66:B71">
    <cfRule type="colorScale" priority="1">
      <colorScale>
        <cfvo type="min"/>
        <cfvo type="max"/>
        <color rgb="FF57BB8A"/>
        <color rgb="FFFFFFFF"/>
      </colorScale>
    </cfRule>
  </conditionalFormatting>
  <printOptions/>
  <pageMargins bottom="0.75" footer="0.0" header="0.0" left="0.7" right="0.7" top="0.75"/>
  <pageSetup paperSize="9" orientation="portrait"/>
  <drawing r:id="rId1"/>
  <tableParts count="1">
    <tablePart r:id="rId3"/>
  </tableParts>
</worksheet>
</file>

<file path=xl/worksheets/sheet3.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14.88"/>
    <col customWidth="1" min="2" max="16" width="6.5"/>
    <col customWidth="1" min="17" max="21" width="7.63"/>
    <col customWidth="1" min="22" max="22" width="14.25"/>
    <col customWidth="1" min="23" max="24" width="7.63"/>
    <col customWidth="1" min="25" max="25" width="16.25"/>
    <col customWidth="1" min="26" max="28" width="7.63"/>
  </cols>
  <sheetData>
    <row r="1">
      <c r="A1" s="20" t="s">
        <v>45</v>
      </c>
      <c r="B1" s="20"/>
      <c r="C1" s="20"/>
      <c r="D1" s="20"/>
      <c r="E1" s="20"/>
      <c r="F1" s="20"/>
      <c r="G1" s="20"/>
      <c r="H1" s="20"/>
      <c r="I1" s="20"/>
      <c r="J1" s="20"/>
      <c r="K1" s="20"/>
      <c r="L1" s="20"/>
      <c r="M1" s="20"/>
      <c r="N1" s="20"/>
      <c r="O1" s="20"/>
      <c r="P1" s="20"/>
    </row>
    <row r="2">
      <c r="A2" s="20"/>
      <c r="B2" s="20"/>
      <c r="C2" s="20"/>
      <c r="D2" s="20"/>
      <c r="E2" s="20"/>
      <c r="F2" s="20"/>
      <c r="G2" s="20"/>
      <c r="H2" s="20"/>
      <c r="I2" s="20"/>
      <c r="J2" s="20"/>
      <c r="K2" s="20"/>
      <c r="L2" s="20"/>
      <c r="M2" s="20"/>
      <c r="N2" s="20"/>
      <c r="O2" s="20"/>
      <c r="P2" s="20"/>
    </row>
    <row r="3">
      <c r="A3" s="42"/>
      <c r="B3" s="42">
        <v>2002.0</v>
      </c>
      <c r="C3" s="42">
        <v>2003.0</v>
      </c>
      <c r="D3" s="42">
        <v>2004.0</v>
      </c>
      <c r="E3" s="42">
        <v>2005.0</v>
      </c>
      <c r="F3" s="42">
        <v>2006.0</v>
      </c>
      <c r="G3" s="42">
        <v>2007.0</v>
      </c>
      <c r="H3" s="42">
        <v>2008.0</v>
      </c>
      <c r="I3" s="42">
        <v>2009.0</v>
      </c>
      <c r="J3" s="42">
        <v>2010.0</v>
      </c>
      <c r="K3" s="42">
        <v>2011.0</v>
      </c>
      <c r="L3" s="42">
        <v>2012.0</v>
      </c>
      <c r="M3" s="42">
        <v>2013.0</v>
      </c>
      <c r="N3" s="42">
        <v>2014.0</v>
      </c>
      <c r="O3" s="42">
        <v>2015.0</v>
      </c>
      <c r="P3" s="42">
        <v>2016.0</v>
      </c>
      <c r="Q3" s="42">
        <v>2017.0</v>
      </c>
      <c r="R3" s="43">
        <v>2018.0</v>
      </c>
      <c r="S3" s="43">
        <v>2019.0</v>
      </c>
      <c r="U3" s="42"/>
      <c r="V3" s="42" t="s">
        <v>46</v>
      </c>
      <c r="W3" s="42" t="s">
        <v>47</v>
      </c>
      <c r="X3" s="42" t="s">
        <v>48</v>
      </c>
      <c r="Y3" s="42" t="s">
        <v>49</v>
      </c>
    </row>
    <row r="4">
      <c r="A4" s="42" t="s">
        <v>46</v>
      </c>
      <c r="B4" s="44">
        <v>43.7</v>
      </c>
      <c r="C4" s="44">
        <v>42.4</v>
      </c>
      <c r="D4" s="44">
        <v>40.7</v>
      </c>
      <c r="E4" s="44">
        <v>52.3</v>
      </c>
      <c r="F4" s="44">
        <v>41.8</v>
      </c>
      <c r="G4" s="44">
        <v>44.38</v>
      </c>
      <c r="H4" s="44">
        <v>47.34</v>
      </c>
      <c r="I4" s="44">
        <v>39.99</v>
      </c>
      <c r="J4" s="44">
        <v>39.42</v>
      </c>
      <c r="K4" s="44">
        <v>35.06</v>
      </c>
      <c r="L4" s="44">
        <v>39.83069</v>
      </c>
      <c r="M4" s="44">
        <v>40.47466</v>
      </c>
      <c r="N4" s="44">
        <v>40.83983259</v>
      </c>
      <c r="O4" s="44">
        <v>40.7</v>
      </c>
      <c r="P4" s="44">
        <v>41.44</v>
      </c>
      <c r="Q4" s="44">
        <v>40.57424654099998</v>
      </c>
      <c r="R4" s="43">
        <v>42.4</v>
      </c>
      <c r="S4" s="43">
        <v>42.38</v>
      </c>
      <c r="U4" s="42">
        <v>2002.0</v>
      </c>
      <c r="V4" s="45">
        <v>43.7</v>
      </c>
      <c r="W4" s="45">
        <v>43.7</v>
      </c>
      <c r="X4" s="45">
        <v>4.1</v>
      </c>
      <c r="Y4" s="45">
        <f t="shared" ref="Y4:Y21" si="1">SUM(V4:X4)</f>
        <v>91.5</v>
      </c>
    </row>
    <row r="5">
      <c r="A5" s="42" t="s">
        <v>47</v>
      </c>
      <c r="B5" s="44">
        <v>43.7</v>
      </c>
      <c r="C5" s="44">
        <v>43.1</v>
      </c>
      <c r="D5" s="44">
        <v>45.15</v>
      </c>
      <c r="E5" s="44">
        <v>44.0</v>
      </c>
      <c r="F5" s="44">
        <v>43.6</v>
      </c>
      <c r="G5" s="44">
        <v>34.26</v>
      </c>
      <c r="H5" s="44">
        <v>30.36</v>
      </c>
      <c r="I5" s="44">
        <v>23.97</v>
      </c>
      <c r="J5" s="44">
        <v>25.62</v>
      </c>
      <c r="K5" s="44">
        <v>25.42</v>
      </c>
      <c r="L5" s="44">
        <v>28.96982</v>
      </c>
      <c r="M5" s="44">
        <v>29.36042</v>
      </c>
      <c r="N5" s="44">
        <v>28.713063562</v>
      </c>
      <c r="O5" s="44">
        <v>27.98766514999999</v>
      </c>
      <c r="P5" s="46">
        <v>27.470693370000006</v>
      </c>
      <c r="Q5" s="44">
        <v>28.909055619999982</v>
      </c>
      <c r="R5" s="43">
        <v>28.6</v>
      </c>
      <c r="S5" s="43">
        <v>58.79</v>
      </c>
      <c r="U5" s="42">
        <v>2003.0</v>
      </c>
      <c r="V5" s="45">
        <v>42.4</v>
      </c>
      <c r="W5" s="45">
        <v>43.1</v>
      </c>
      <c r="X5" s="45">
        <v>4.1</v>
      </c>
      <c r="Y5" s="45">
        <f t="shared" si="1"/>
        <v>89.6</v>
      </c>
    </row>
    <row r="6">
      <c r="A6" s="42" t="s">
        <v>48</v>
      </c>
      <c r="B6" s="44">
        <v>4.1</v>
      </c>
      <c r="C6" s="44">
        <v>4.1</v>
      </c>
      <c r="D6" s="44">
        <v>4.36</v>
      </c>
      <c r="E6" s="44">
        <v>4.4</v>
      </c>
      <c r="F6" s="44">
        <v>4.6</v>
      </c>
      <c r="G6" s="44">
        <v>4.11</v>
      </c>
      <c r="H6" s="44">
        <v>4.04</v>
      </c>
      <c r="I6" s="44">
        <v>4.001</v>
      </c>
      <c r="J6" s="44">
        <v>4.48</v>
      </c>
      <c r="K6" s="44">
        <v>4.13</v>
      </c>
      <c r="L6" s="44">
        <v>4.52809</v>
      </c>
      <c r="M6" s="44">
        <v>4.64819</v>
      </c>
      <c r="N6" s="44">
        <v>4.7338033</v>
      </c>
      <c r="O6" s="44">
        <v>4.627633000000005</v>
      </c>
      <c r="P6" s="46">
        <v>4.451474300000001</v>
      </c>
      <c r="Q6" s="44">
        <v>4.460991000000002</v>
      </c>
      <c r="R6" s="43">
        <v>4.7</v>
      </c>
      <c r="S6" s="43">
        <v>4.85</v>
      </c>
      <c r="U6" s="42">
        <v>2004.0</v>
      </c>
      <c r="V6" s="45">
        <v>40.7</v>
      </c>
      <c r="W6" s="45">
        <v>45.15</v>
      </c>
      <c r="X6" s="45">
        <v>4.36</v>
      </c>
      <c r="Y6" s="45">
        <f t="shared" si="1"/>
        <v>90.21</v>
      </c>
    </row>
    <row r="7">
      <c r="A7" s="42" t="s">
        <v>49</v>
      </c>
      <c r="B7" s="44">
        <f t="shared" ref="B7:S7" si="2">SUM(B4:B6)</f>
        <v>91.5</v>
      </c>
      <c r="C7" s="44">
        <f t="shared" si="2"/>
        <v>89.6</v>
      </c>
      <c r="D7" s="44">
        <f t="shared" si="2"/>
        <v>90.21</v>
      </c>
      <c r="E7" s="44">
        <f t="shared" si="2"/>
        <v>100.7</v>
      </c>
      <c r="F7" s="44">
        <f t="shared" si="2"/>
        <v>90</v>
      </c>
      <c r="G7" s="44">
        <f t="shared" si="2"/>
        <v>82.75</v>
      </c>
      <c r="H7" s="44">
        <f t="shared" si="2"/>
        <v>81.74</v>
      </c>
      <c r="I7" s="44">
        <f t="shared" si="2"/>
        <v>67.961</v>
      </c>
      <c r="J7" s="44">
        <f t="shared" si="2"/>
        <v>69.52</v>
      </c>
      <c r="K7" s="44">
        <f t="shared" si="2"/>
        <v>64.61</v>
      </c>
      <c r="L7" s="44">
        <f t="shared" si="2"/>
        <v>73.3286</v>
      </c>
      <c r="M7" s="44">
        <f t="shared" si="2"/>
        <v>74.48327</v>
      </c>
      <c r="N7" s="44">
        <f t="shared" si="2"/>
        <v>74.28669945</v>
      </c>
      <c r="O7" s="44">
        <f t="shared" si="2"/>
        <v>73.31529815</v>
      </c>
      <c r="P7" s="44">
        <f t="shared" si="2"/>
        <v>73.36216767</v>
      </c>
      <c r="Q7" s="44">
        <f t="shared" si="2"/>
        <v>73.94429316</v>
      </c>
      <c r="R7" s="44">
        <f t="shared" si="2"/>
        <v>75.7</v>
      </c>
      <c r="S7" s="44">
        <f t="shared" si="2"/>
        <v>106.02</v>
      </c>
      <c r="U7" s="42">
        <v>2005.0</v>
      </c>
      <c r="V7" s="45">
        <v>52.3</v>
      </c>
      <c r="W7" s="45">
        <v>44.0</v>
      </c>
      <c r="X7" s="45">
        <v>4.4</v>
      </c>
      <c r="Y7" s="45">
        <f t="shared" si="1"/>
        <v>100.7</v>
      </c>
    </row>
    <row r="8">
      <c r="U8" s="42">
        <v>2006.0</v>
      </c>
      <c r="V8" s="45">
        <v>41.8</v>
      </c>
      <c r="W8" s="45">
        <v>43.6</v>
      </c>
      <c r="X8" s="45">
        <v>4.6</v>
      </c>
      <c r="Y8" s="45">
        <f t="shared" si="1"/>
        <v>90</v>
      </c>
    </row>
    <row r="9">
      <c r="U9" s="42">
        <v>2007.0</v>
      </c>
      <c r="V9" s="45">
        <v>44.38</v>
      </c>
      <c r="W9" s="45">
        <v>34.26</v>
      </c>
      <c r="X9" s="45">
        <v>4.11</v>
      </c>
      <c r="Y9" s="45">
        <f t="shared" si="1"/>
        <v>82.75</v>
      </c>
    </row>
    <row r="10">
      <c r="U10" s="42">
        <v>2008.0</v>
      </c>
      <c r="V10" s="45">
        <v>47.34</v>
      </c>
      <c r="W10" s="45">
        <v>30.36</v>
      </c>
      <c r="X10" s="45">
        <v>4.04</v>
      </c>
      <c r="Y10" s="45">
        <f t="shared" si="1"/>
        <v>81.74</v>
      </c>
    </row>
    <row r="11">
      <c r="U11" s="42">
        <v>2009.0</v>
      </c>
      <c r="V11" s="45">
        <v>39.99</v>
      </c>
      <c r="W11" s="45">
        <v>23.97</v>
      </c>
      <c r="X11" s="45">
        <v>4.001</v>
      </c>
      <c r="Y11" s="45">
        <f t="shared" si="1"/>
        <v>67.961</v>
      </c>
    </row>
    <row r="12">
      <c r="U12" s="42">
        <v>2010.0</v>
      </c>
      <c r="V12" s="45">
        <v>39.42</v>
      </c>
      <c r="W12" s="45">
        <v>25.62</v>
      </c>
      <c r="X12" s="45">
        <v>4.48</v>
      </c>
      <c r="Y12" s="45">
        <f t="shared" si="1"/>
        <v>69.52</v>
      </c>
    </row>
    <row r="13">
      <c r="U13" s="42">
        <v>2011.0</v>
      </c>
      <c r="V13" s="45">
        <v>35.06</v>
      </c>
      <c r="W13" s="45">
        <v>25.42</v>
      </c>
      <c r="X13" s="45">
        <v>4.13</v>
      </c>
      <c r="Y13" s="45">
        <f t="shared" si="1"/>
        <v>64.61</v>
      </c>
    </row>
    <row r="14">
      <c r="U14" s="42">
        <v>2012.0</v>
      </c>
      <c r="V14" s="45">
        <v>39.83069</v>
      </c>
      <c r="W14" s="45">
        <v>28.96982</v>
      </c>
      <c r="X14" s="45">
        <v>4.52809</v>
      </c>
      <c r="Y14" s="45">
        <f t="shared" si="1"/>
        <v>73.3286</v>
      </c>
    </row>
    <row r="15">
      <c r="U15" s="42">
        <v>2013.0</v>
      </c>
      <c r="V15" s="45">
        <v>40.47466</v>
      </c>
      <c r="W15" s="45">
        <v>29.36042</v>
      </c>
      <c r="X15" s="45">
        <v>4.64819</v>
      </c>
      <c r="Y15" s="45">
        <f t="shared" si="1"/>
        <v>74.48327</v>
      </c>
    </row>
    <row r="16">
      <c r="U16" s="42">
        <v>2014.0</v>
      </c>
      <c r="V16" s="45">
        <v>40.83983259</v>
      </c>
      <c r="W16" s="45">
        <v>28.713063562</v>
      </c>
      <c r="X16" s="45">
        <v>4.7338033</v>
      </c>
      <c r="Y16" s="45">
        <f t="shared" si="1"/>
        <v>74.28669945</v>
      </c>
    </row>
    <row r="17">
      <c r="U17" s="42">
        <v>2015.0</v>
      </c>
      <c r="V17" s="45">
        <v>40.7</v>
      </c>
      <c r="W17" s="45">
        <v>27.98766514999999</v>
      </c>
      <c r="X17" s="45">
        <v>4.627633000000005</v>
      </c>
      <c r="Y17" s="45">
        <f t="shared" si="1"/>
        <v>73.31529815</v>
      </c>
    </row>
    <row r="18">
      <c r="U18" s="42">
        <v>2016.0</v>
      </c>
      <c r="V18" s="45">
        <v>41.44</v>
      </c>
      <c r="W18" s="45">
        <v>27.470693370000006</v>
      </c>
      <c r="X18" s="45">
        <v>4.451474300000001</v>
      </c>
      <c r="Y18" s="45">
        <f t="shared" si="1"/>
        <v>73.36216767</v>
      </c>
    </row>
    <row r="19">
      <c r="U19" s="42">
        <v>2017.0</v>
      </c>
      <c r="V19" s="45">
        <v>40.57424654099998</v>
      </c>
      <c r="W19" s="45">
        <v>28.909055619999982</v>
      </c>
      <c r="X19" s="45">
        <v>4.460991000000002</v>
      </c>
      <c r="Y19" s="45">
        <f t="shared" si="1"/>
        <v>73.94429316</v>
      </c>
    </row>
    <row r="20">
      <c r="A20" s="47"/>
      <c r="B20" s="48"/>
      <c r="C20" s="48"/>
      <c r="D20" s="48"/>
      <c r="E20" s="48"/>
      <c r="F20" s="48"/>
      <c r="G20" s="48"/>
      <c r="H20" s="48"/>
      <c r="I20" s="48"/>
      <c r="J20" s="48"/>
      <c r="K20" s="48"/>
      <c r="L20" s="48"/>
      <c r="M20" s="48"/>
      <c r="N20" s="48"/>
      <c r="O20" s="48"/>
      <c r="P20" s="48"/>
      <c r="U20" s="43">
        <v>2018.0</v>
      </c>
      <c r="V20" s="49">
        <v>42.4</v>
      </c>
      <c r="W20" s="49">
        <v>28.6</v>
      </c>
      <c r="X20" s="49">
        <v>4.7</v>
      </c>
      <c r="Y20" s="45">
        <f t="shared" si="1"/>
        <v>75.7</v>
      </c>
    </row>
    <row r="21" ht="15.75" customHeight="1">
      <c r="A21" s="47"/>
      <c r="B21" s="38"/>
      <c r="C21" s="38"/>
      <c r="D21" s="38"/>
      <c r="E21" s="38"/>
      <c r="F21" s="38"/>
      <c r="G21" s="38"/>
      <c r="H21" s="38"/>
      <c r="I21" s="38"/>
      <c r="J21" s="38"/>
      <c r="K21" s="38"/>
      <c r="L21" s="38"/>
      <c r="M21" s="38"/>
      <c r="N21" s="38"/>
      <c r="O21" s="38"/>
      <c r="P21" s="38"/>
      <c r="U21" s="43">
        <v>2019.0</v>
      </c>
      <c r="V21" s="49">
        <v>42.38</v>
      </c>
      <c r="W21" s="49">
        <v>58.79</v>
      </c>
      <c r="X21" s="49">
        <v>4.85</v>
      </c>
      <c r="Y21" s="45">
        <f t="shared" si="1"/>
        <v>106.02</v>
      </c>
    </row>
    <row r="22" ht="15.75" customHeight="1">
      <c r="U22" s="43">
        <v>2020.0</v>
      </c>
      <c r="V22" s="49">
        <v>42.89</v>
      </c>
      <c r="W22" s="49">
        <v>56.4</v>
      </c>
      <c r="X22" s="49">
        <v>4.88</v>
      </c>
      <c r="Y22" s="45">
        <v>104.17</v>
      </c>
    </row>
    <row r="23" ht="15.75" customHeight="1"/>
    <row r="24" ht="15.75" customHeight="1"/>
    <row r="25" ht="15.75" customHeight="1"/>
    <row r="26" ht="15.75" customHeight="1"/>
    <row r="27" ht="15.75" customHeight="1"/>
    <row r="28" ht="15.75" customHeight="1"/>
    <row r="29" ht="15.75" customHeight="1"/>
    <row r="30" ht="15.75" customHeight="1"/>
    <row r="31" ht="15.75" customHeight="1"/>
    <row r="32" ht="15.75" customHeight="1"/>
    <row r="33" ht="15.75" customHeight="1"/>
    <row r="34" ht="15.75" customHeight="1"/>
    <row r="35" ht="15.75" customHeight="1"/>
    <row r="36" ht="15.75" customHeight="1"/>
    <row r="37" ht="15.75" customHeight="1"/>
    <row r="38" ht="15.75" customHeight="1">
      <c r="A38" s="50"/>
    </row>
    <row r="39" ht="15.75" customHeight="1">
      <c r="P39" s="50"/>
    </row>
    <row r="40" ht="15.75" customHeight="1"/>
    <row r="41" ht="15.75" customHeight="1"/>
    <row r="42" ht="15.75" customHeight="1"/>
    <row r="43" ht="15.75" customHeight="1"/>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orientation="landscape"/>
  <drawing r:id="rId1"/>
</worksheet>
</file>

<file path=xl/worksheets/sheet4.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0.13"/>
    <col customWidth="1" min="2" max="2" width="13.38"/>
    <col customWidth="1" min="3" max="8" width="11.75"/>
    <col customWidth="1" min="9" max="9" width="19.13"/>
    <col customWidth="1" min="10" max="12" width="11.75"/>
    <col customWidth="1" min="13" max="24" width="9.13"/>
    <col customWidth="1" min="25" max="25" width="9.5"/>
    <col customWidth="1" min="26" max="27" width="9.13"/>
    <col customWidth="1" min="28" max="28" width="7.63"/>
  </cols>
  <sheetData>
    <row r="2">
      <c r="A2" s="20" t="s">
        <v>50</v>
      </c>
      <c r="B2" s="20"/>
      <c r="C2" s="20"/>
      <c r="D2" s="20"/>
      <c r="E2" s="20"/>
      <c r="F2" s="20"/>
      <c r="G2" s="20"/>
      <c r="H2" s="20"/>
      <c r="I2" s="20"/>
      <c r="J2" s="20"/>
      <c r="K2" s="20"/>
      <c r="L2" s="20"/>
      <c r="M2" s="20"/>
      <c r="N2" s="20"/>
      <c r="O2" s="20"/>
      <c r="P2" s="20"/>
      <c r="Q2" s="20"/>
      <c r="R2" s="20"/>
      <c r="S2" s="20"/>
      <c r="T2" s="20"/>
      <c r="U2" s="20"/>
      <c r="V2" s="20"/>
      <c r="W2" s="20"/>
      <c r="X2" s="20"/>
      <c r="Y2" s="20"/>
      <c r="Z2" s="20"/>
      <c r="AA2" s="20"/>
    </row>
    <row r="3">
      <c r="A3" s="42"/>
      <c r="B3" s="42" t="s">
        <v>51</v>
      </c>
      <c r="C3" s="42">
        <v>1992.0</v>
      </c>
      <c r="D3" s="42">
        <v>1993.0</v>
      </c>
      <c r="E3" s="42">
        <v>1994.0</v>
      </c>
      <c r="F3" s="42">
        <v>1995.0</v>
      </c>
      <c r="G3" s="42">
        <v>1996.0</v>
      </c>
      <c r="H3" s="42">
        <v>1997.0</v>
      </c>
      <c r="I3" s="42">
        <v>1998.0</v>
      </c>
      <c r="J3" s="42">
        <v>1999.0</v>
      </c>
      <c r="K3" s="42">
        <v>2000.0</v>
      </c>
      <c r="L3" s="42">
        <v>2001.0</v>
      </c>
      <c r="M3" s="42">
        <v>2002.0</v>
      </c>
      <c r="N3" s="42">
        <v>2003.0</v>
      </c>
      <c r="O3" s="42">
        <v>2004.0</v>
      </c>
      <c r="P3" s="42">
        <v>2005.0</v>
      </c>
      <c r="Q3" s="42">
        <v>2006.0</v>
      </c>
      <c r="R3" s="42">
        <v>2007.0</v>
      </c>
      <c r="S3" s="42">
        <v>2008.0</v>
      </c>
      <c r="T3" s="42">
        <v>2009.0</v>
      </c>
      <c r="U3" s="42">
        <v>2010.0</v>
      </c>
      <c r="V3" s="42">
        <v>2011.0</v>
      </c>
      <c r="W3" s="42">
        <v>2012.0</v>
      </c>
      <c r="X3" s="42">
        <v>2013.0</v>
      </c>
      <c r="Y3" s="42">
        <v>2014.0</v>
      </c>
      <c r="Z3" s="42">
        <v>2015.0</v>
      </c>
      <c r="AA3" s="42">
        <v>2016.0</v>
      </c>
      <c r="AB3" s="42">
        <v>2017.0</v>
      </c>
    </row>
    <row r="4">
      <c r="A4" s="42" t="s">
        <v>52</v>
      </c>
      <c r="B4" s="42" t="s">
        <v>53</v>
      </c>
      <c r="C4" s="42">
        <v>104.0</v>
      </c>
      <c r="D4" s="42">
        <v>99.0</v>
      </c>
      <c r="E4" s="42">
        <v>92.0</v>
      </c>
      <c r="F4" s="42">
        <v>88.0</v>
      </c>
      <c r="G4" s="42">
        <v>87.0</v>
      </c>
      <c r="H4" s="42">
        <v>76.0</v>
      </c>
      <c r="I4" s="42">
        <v>61.0</v>
      </c>
      <c r="J4" s="42">
        <v>53.0</v>
      </c>
      <c r="K4" s="42">
        <v>49.0</v>
      </c>
      <c r="L4" s="42">
        <v>46.0</v>
      </c>
      <c r="M4" s="44">
        <v>43.7</v>
      </c>
      <c r="N4" s="44">
        <v>42.4</v>
      </c>
      <c r="O4" s="44">
        <v>40.7</v>
      </c>
      <c r="P4" s="44">
        <v>52.3</v>
      </c>
      <c r="Q4" s="44">
        <v>41.8</v>
      </c>
      <c r="R4" s="44">
        <v>44.38</v>
      </c>
      <c r="S4" s="44">
        <v>47.34</v>
      </c>
      <c r="T4" s="44">
        <v>39.99</v>
      </c>
      <c r="U4" s="44">
        <v>39.42</v>
      </c>
      <c r="V4" s="44">
        <v>35.06</v>
      </c>
      <c r="W4" s="44">
        <v>39.83069</v>
      </c>
      <c r="X4" s="44">
        <v>40.47466</v>
      </c>
      <c r="Y4" s="44">
        <v>40.83983259</v>
      </c>
      <c r="Z4" s="44">
        <v>40.18968955999996</v>
      </c>
      <c r="AA4" s="44">
        <v>41.44</v>
      </c>
      <c r="AB4" s="44">
        <v>40.57424654099998</v>
      </c>
    </row>
    <row r="5">
      <c r="A5" s="42" t="s">
        <v>54</v>
      </c>
      <c r="B5" s="42" t="s">
        <v>55</v>
      </c>
      <c r="C5" s="51">
        <v>1511303.0</v>
      </c>
      <c r="D5" s="51">
        <v>1476952.0</v>
      </c>
      <c r="E5" s="51">
        <v>1448075.0</v>
      </c>
      <c r="F5" s="51">
        <v>1425192.0</v>
      </c>
      <c r="G5" s="51">
        <v>1405996.0</v>
      </c>
      <c r="H5" s="51">
        <v>1393074.0</v>
      </c>
      <c r="I5" s="51">
        <v>1379237.0</v>
      </c>
      <c r="J5" s="51">
        <v>1401250.0</v>
      </c>
      <c r="K5" s="51">
        <v>1392720.0</v>
      </c>
      <c r="L5" s="51">
        <v>1383510.0</v>
      </c>
      <c r="M5" s="51">
        <v>1375190.0</v>
      </c>
      <c r="N5" s="51">
        <v>1366250.0</v>
      </c>
      <c r="O5" s="51">
        <v>1358850.0</v>
      </c>
      <c r="P5" s="51">
        <v>1350700.0</v>
      </c>
      <c r="Q5" s="51">
        <v>1342920.0</v>
      </c>
      <c r="R5" s="51">
        <v>1338440.0</v>
      </c>
      <c r="S5" s="51">
        <v>1335740.0</v>
      </c>
      <c r="T5" s="51">
        <v>1333290.0</v>
      </c>
      <c r="U5" s="51">
        <v>1329660.0</v>
      </c>
      <c r="V5" s="51">
        <v>1325217.0</v>
      </c>
      <c r="W5" s="51">
        <v>1320174.0</v>
      </c>
      <c r="X5" s="51">
        <v>1315819.0</v>
      </c>
      <c r="Y5" s="51">
        <v>1313271.0</v>
      </c>
      <c r="Z5" s="51">
        <v>1315944.0</v>
      </c>
      <c r="AA5" s="51">
        <v>1315635.0</v>
      </c>
      <c r="AB5" s="52">
        <v>1319133.0</v>
      </c>
    </row>
    <row r="6">
      <c r="A6" s="42" t="s">
        <v>52</v>
      </c>
      <c r="B6" s="42" t="s">
        <v>56</v>
      </c>
      <c r="C6" s="51">
        <f t="shared" ref="C6:AB6" si="1">C4*1000000</f>
        <v>104000000</v>
      </c>
      <c r="D6" s="51">
        <f t="shared" si="1"/>
        <v>99000000</v>
      </c>
      <c r="E6" s="51">
        <f t="shared" si="1"/>
        <v>92000000</v>
      </c>
      <c r="F6" s="51">
        <f t="shared" si="1"/>
        <v>88000000</v>
      </c>
      <c r="G6" s="51">
        <f t="shared" si="1"/>
        <v>87000000</v>
      </c>
      <c r="H6" s="51">
        <f t="shared" si="1"/>
        <v>76000000</v>
      </c>
      <c r="I6" s="51">
        <f t="shared" si="1"/>
        <v>61000000</v>
      </c>
      <c r="J6" s="51">
        <f t="shared" si="1"/>
        <v>53000000</v>
      </c>
      <c r="K6" s="51">
        <f t="shared" si="1"/>
        <v>49000000</v>
      </c>
      <c r="L6" s="51">
        <f t="shared" si="1"/>
        <v>46000000</v>
      </c>
      <c r="M6" s="51">
        <f t="shared" si="1"/>
        <v>43700000</v>
      </c>
      <c r="N6" s="51">
        <f t="shared" si="1"/>
        <v>42400000</v>
      </c>
      <c r="O6" s="51">
        <f t="shared" si="1"/>
        <v>40700000</v>
      </c>
      <c r="P6" s="51">
        <f t="shared" si="1"/>
        <v>52300000</v>
      </c>
      <c r="Q6" s="51">
        <f t="shared" si="1"/>
        <v>41800000</v>
      </c>
      <c r="R6" s="51">
        <f t="shared" si="1"/>
        <v>44380000</v>
      </c>
      <c r="S6" s="51">
        <f t="shared" si="1"/>
        <v>47340000</v>
      </c>
      <c r="T6" s="51">
        <f t="shared" si="1"/>
        <v>39990000</v>
      </c>
      <c r="U6" s="51">
        <f t="shared" si="1"/>
        <v>39420000</v>
      </c>
      <c r="V6" s="51">
        <f t="shared" si="1"/>
        <v>35060000</v>
      </c>
      <c r="W6" s="51">
        <f t="shared" si="1"/>
        <v>39830690</v>
      </c>
      <c r="X6" s="51">
        <f t="shared" si="1"/>
        <v>40474660</v>
      </c>
      <c r="Y6" s="51">
        <f t="shared" si="1"/>
        <v>40839832.59</v>
      </c>
      <c r="Z6" s="51">
        <f t="shared" si="1"/>
        <v>40189689.56</v>
      </c>
      <c r="AA6" s="51">
        <f t="shared" si="1"/>
        <v>41440000</v>
      </c>
      <c r="AB6" s="51">
        <f t="shared" si="1"/>
        <v>40574246.54</v>
      </c>
    </row>
    <row r="7">
      <c r="A7" s="42" t="s">
        <v>57</v>
      </c>
      <c r="B7" s="42" t="s">
        <v>58</v>
      </c>
      <c r="C7" s="53">
        <f t="shared" ref="C7:AB7" si="2">C6/C5</f>
        <v>68.81479095</v>
      </c>
      <c r="D7" s="53">
        <f t="shared" si="2"/>
        <v>67.02993733</v>
      </c>
      <c r="E7" s="53">
        <f t="shared" si="2"/>
        <v>63.53262089</v>
      </c>
      <c r="F7" s="53">
        <f t="shared" si="2"/>
        <v>61.74606649</v>
      </c>
      <c r="G7" s="53">
        <f t="shared" si="2"/>
        <v>61.87784318</v>
      </c>
      <c r="H7" s="53">
        <f t="shared" si="2"/>
        <v>54.55560868</v>
      </c>
      <c r="I7" s="53">
        <f t="shared" si="2"/>
        <v>44.22735179</v>
      </c>
      <c r="J7" s="53">
        <f t="shared" si="2"/>
        <v>37.82337199</v>
      </c>
      <c r="K7" s="53">
        <f t="shared" si="2"/>
        <v>35.18295135</v>
      </c>
      <c r="L7" s="53">
        <f t="shared" si="2"/>
        <v>33.24876582</v>
      </c>
      <c r="M7" s="53">
        <f t="shared" si="2"/>
        <v>31.77742712</v>
      </c>
      <c r="N7" s="53">
        <f t="shared" si="2"/>
        <v>31.03385178</v>
      </c>
      <c r="O7" s="53">
        <f t="shared" si="2"/>
        <v>29.95179748</v>
      </c>
      <c r="P7" s="53">
        <f t="shared" si="2"/>
        <v>38.72066336</v>
      </c>
      <c r="Q7" s="53">
        <f t="shared" si="2"/>
        <v>31.1262026</v>
      </c>
      <c r="R7" s="53">
        <f t="shared" si="2"/>
        <v>33.15800484</v>
      </c>
      <c r="S7" s="53">
        <f t="shared" si="2"/>
        <v>35.44102894</v>
      </c>
      <c r="T7" s="53">
        <f t="shared" si="2"/>
        <v>29.99347479</v>
      </c>
      <c r="U7" s="53">
        <f t="shared" si="2"/>
        <v>29.64667659</v>
      </c>
      <c r="V7" s="53">
        <f t="shared" si="2"/>
        <v>26.45604456</v>
      </c>
      <c r="W7" s="53">
        <f t="shared" si="2"/>
        <v>30.17078809</v>
      </c>
      <c r="X7" s="53">
        <f t="shared" si="2"/>
        <v>30.76005134</v>
      </c>
      <c r="Y7" s="53">
        <f t="shared" si="2"/>
        <v>31.09779519</v>
      </c>
      <c r="Z7" s="53">
        <f t="shared" si="2"/>
        <v>30.54057738</v>
      </c>
      <c r="AA7" s="53">
        <f t="shared" si="2"/>
        <v>31.49809788</v>
      </c>
      <c r="AB7" s="53">
        <f t="shared" si="2"/>
        <v>30.75826815</v>
      </c>
    </row>
    <row r="8">
      <c r="C8" s="54"/>
    </row>
    <row r="9">
      <c r="C9" s="54"/>
      <c r="AB9" s="14">
        <v>2017.0</v>
      </c>
    </row>
    <row r="10">
      <c r="C10" s="54"/>
      <c r="AA10" s="14" t="s">
        <v>59</v>
      </c>
      <c r="AB10" s="14">
        <f>AB7/365</f>
        <v>0.08426922781</v>
      </c>
    </row>
    <row r="11">
      <c r="C11" s="54"/>
      <c r="AA11" s="14" t="s">
        <v>60</v>
      </c>
      <c r="AB11" s="14">
        <f>(AB7/365)*1000</f>
        <v>84.26922781</v>
      </c>
    </row>
    <row r="12">
      <c r="C12" s="54"/>
    </row>
    <row r="13">
      <c r="C13" s="54"/>
    </row>
    <row r="14">
      <c r="C14" s="54"/>
      <c r="H14" s="20"/>
      <c r="I14" s="55" t="s">
        <v>61</v>
      </c>
      <c r="J14" s="42" t="s">
        <v>52</v>
      </c>
      <c r="K14" s="56" t="s">
        <v>54</v>
      </c>
      <c r="L14" s="56" t="s">
        <v>52</v>
      </c>
      <c r="M14" s="56" t="s">
        <v>57</v>
      </c>
      <c r="N14" s="57"/>
      <c r="O14" s="57"/>
      <c r="P14" s="57"/>
      <c r="Q14" s="58"/>
    </row>
    <row r="15">
      <c r="C15" s="54"/>
      <c r="H15" s="20"/>
      <c r="I15" s="42">
        <v>1992.0</v>
      </c>
      <c r="J15" s="59">
        <v>104.0</v>
      </c>
      <c r="K15" s="51">
        <v>1511303.0</v>
      </c>
      <c r="L15" s="51">
        <f t="shared" ref="L15:L43" si="3">J15*1000000</f>
        <v>104000000</v>
      </c>
      <c r="M15" s="60">
        <f t="shared" ref="M15:M43" si="4">L15/K15</f>
        <v>68.81479095</v>
      </c>
      <c r="N15" s="51"/>
      <c r="O15" s="51"/>
      <c r="P15" s="51"/>
      <c r="Q15" s="51"/>
    </row>
    <row r="16">
      <c r="C16" s="54"/>
      <c r="H16" s="20"/>
      <c r="I16" s="42">
        <v>1993.0</v>
      </c>
      <c r="J16" s="44">
        <v>99.0</v>
      </c>
      <c r="K16" s="51">
        <v>1476952.0</v>
      </c>
      <c r="L16" s="51">
        <f t="shared" si="3"/>
        <v>99000000</v>
      </c>
      <c r="M16" s="60">
        <f t="shared" si="4"/>
        <v>67.02993733</v>
      </c>
      <c r="N16" s="52"/>
      <c r="O16" s="52"/>
      <c r="P16" s="52"/>
      <c r="Q16" s="52"/>
    </row>
    <row r="17">
      <c r="C17" s="54"/>
      <c r="H17" s="20"/>
      <c r="I17" s="42">
        <v>1994.0</v>
      </c>
      <c r="J17" s="44">
        <v>92.0</v>
      </c>
      <c r="K17" s="51">
        <v>1448075.0</v>
      </c>
      <c r="L17" s="51">
        <f t="shared" si="3"/>
        <v>92000000</v>
      </c>
      <c r="M17" s="60">
        <f t="shared" si="4"/>
        <v>63.53262089</v>
      </c>
      <c r="N17" s="52"/>
      <c r="O17" s="52"/>
      <c r="P17" s="52"/>
      <c r="Q17" s="52"/>
    </row>
    <row r="18">
      <c r="C18" s="54"/>
      <c r="H18" s="20"/>
      <c r="I18" s="42">
        <v>1995.0</v>
      </c>
      <c r="J18" s="44">
        <v>88.0</v>
      </c>
      <c r="K18" s="51">
        <v>1425192.0</v>
      </c>
      <c r="L18" s="51">
        <f t="shared" si="3"/>
        <v>88000000</v>
      </c>
      <c r="M18" s="60">
        <f t="shared" si="4"/>
        <v>61.74606649</v>
      </c>
      <c r="N18" s="52"/>
      <c r="O18" s="52"/>
      <c r="P18" s="52"/>
      <c r="Q18" s="52"/>
    </row>
    <row r="19">
      <c r="C19" s="54"/>
      <c r="H19" s="20"/>
      <c r="I19" s="42">
        <v>1996.0</v>
      </c>
      <c r="J19" s="44">
        <v>87.0</v>
      </c>
      <c r="K19" s="51">
        <v>1405996.0</v>
      </c>
      <c r="L19" s="51">
        <f t="shared" si="3"/>
        <v>87000000</v>
      </c>
      <c r="M19" s="60">
        <f t="shared" si="4"/>
        <v>61.87784318</v>
      </c>
      <c r="N19" s="52"/>
      <c r="O19" s="52"/>
      <c r="P19" s="52"/>
      <c r="Q19" s="52"/>
    </row>
    <row r="20">
      <c r="C20" s="54"/>
      <c r="H20" s="20"/>
      <c r="I20" s="42">
        <v>1997.0</v>
      </c>
      <c r="J20" s="44">
        <v>76.0</v>
      </c>
      <c r="K20" s="51">
        <v>1393074.0</v>
      </c>
      <c r="L20" s="51">
        <f t="shared" si="3"/>
        <v>76000000</v>
      </c>
      <c r="M20" s="60">
        <f t="shared" si="4"/>
        <v>54.55560868</v>
      </c>
      <c r="N20" s="52"/>
      <c r="O20" s="52"/>
      <c r="P20" s="52"/>
      <c r="Q20" s="52"/>
    </row>
    <row r="21" ht="15.75" customHeight="1">
      <c r="C21" s="54"/>
      <c r="H21" s="20"/>
      <c r="I21" s="42">
        <v>1998.0</v>
      </c>
      <c r="J21" s="44">
        <v>61.0</v>
      </c>
      <c r="K21" s="51">
        <v>1379237.0</v>
      </c>
      <c r="L21" s="51">
        <f t="shared" si="3"/>
        <v>61000000</v>
      </c>
      <c r="M21" s="60">
        <f t="shared" si="4"/>
        <v>44.22735179</v>
      </c>
      <c r="N21" s="52"/>
      <c r="O21" s="52"/>
      <c r="P21" s="52"/>
      <c r="Q21" s="52"/>
    </row>
    <row r="22" ht="15.75" customHeight="1">
      <c r="C22" s="54"/>
      <c r="H22" s="20"/>
      <c r="I22" s="42">
        <v>1999.0</v>
      </c>
      <c r="J22" s="44">
        <v>53.0</v>
      </c>
      <c r="K22" s="51">
        <v>1401250.0</v>
      </c>
      <c r="L22" s="51">
        <f t="shared" si="3"/>
        <v>53000000</v>
      </c>
      <c r="M22" s="60">
        <f t="shared" si="4"/>
        <v>37.82337199</v>
      </c>
      <c r="N22" s="52"/>
      <c r="O22" s="52"/>
      <c r="P22" s="52"/>
      <c r="Q22" s="52"/>
    </row>
    <row r="23" ht="15.75" customHeight="1">
      <c r="C23" s="54"/>
      <c r="H23" s="20"/>
      <c r="I23" s="42">
        <v>2000.0</v>
      </c>
      <c r="J23" s="44">
        <v>49.0</v>
      </c>
      <c r="K23" s="51">
        <v>1392720.0</v>
      </c>
      <c r="L23" s="51">
        <f t="shared" si="3"/>
        <v>49000000</v>
      </c>
      <c r="M23" s="60">
        <f t="shared" si="4"/>
        <v>35.18295135</v>
      </c>
      <c r="N23" s="52"/>
      <c r="O23" s="52"/>
      <c r="P23" s="52"/>
      <c r="Q23" s="52"/>
    </row>
    <row r="24" ht="15.75" customHeight="1">
      <c r="C24" s="54"/>
      <c r="H24" s="20"/>
      <c r="I24" s="42">
        <v>2001.0</v>
      </c>
      <c r="J24" s="44">
        <v>46.0</v>
      </c>
      <c r="K24" s="51">
        <v>1383510.0</v>
      </c>
      <c r="L24" s="51">
        <f t="shared" si="3"/>
        <v>46000000</v>
      </c>
      <c r="M24" s="60">
        <f t="shared" si="4"/>
        <v>33.24876582</v>
      </c>
      <c r="N24" s="52"/>
      <c r="O24" s="52"/>
      <c r="P24" s="52"/>
      <c r="Q24" s="52"/>
    </row>
    <row r="25" ht="15.75" customHeight="1">
      <c r="C25" s="54"/>
      <c r="H25" s="20"/>
      <c r="I25" s="42">
        <v>2002.0</v>
      </c>
      <c r="J25" s="44">
        <v>43.7</v>
      </c>
      <c r="K25" s="51">
        <v>1375190.0</v>
      </c>
      <c r="L25" s="51">
        <f t="shared" si="3"/>
        <v>43700000</v>
      </c>
      <c r="M25" s="60">
        <f t="shared" si="4"/>
        <v>31.77742712</v>
      </c>
      <c r="N25" s="52"/>
      <c r="O25" s="52"/>
      <c r="P25" s="52"/>
      <c r="Q25" s="52"/>
    </row>
    <row r="26" ht="15.75" customHeight="1">
      <c r="C26" s="54"/>
      <c r="H26" s="20"/>
      <c r="I26" s="42">
        <v>2003.0</v>
      </c>
      <c r="J26" s="44">
        <v>42.4</v>
      </c>
      <c r="K26" s="51">
        <v>1366250.0</v>
      </c>
      <c r="L26" s="51">
        <f t="shared" si="3"/>
        <v>42400000</v>
      </c>
      <c r="M26" s="60">
        <f t="shared" si="4"/>
        <v>31.03385178</v>
      </c>
      <c r="N26" s="52"/>
      <c r="O26" s="52"/>
      <c r="P26" s="52"/>
      <c r="Q26" s="52"/>
    </row>
    <row r="27" ht="15.75" customHeight="1">
      <c r="C27" s="54"/>
      <c r="H27" s="20"/>
      <c r="I27" s="42">
        <v>2004.0</v>
      </c>
      <c r="J27" s="44">
        <v>40.7</v>
      </c>
      <c r="K27" s="51">
        <v>1358850.0</v>
      </c>
      <c r="L27" s="51">
        <f t="shared" si="3"/>
        <v>40700000</v>
      </c>
      <c r="M27" s="60">
        <f t="shared" si="4"/>
        <v>29.95179748</v>
      </c>
      <c r="N27" s="52"/>
      <c r="O27" s="52"/>
      <c r="P27" s="52"/>
      <c r="Q27" s="52"/>
    </row>
    <row r="28" ht="15.75" customHeight="1">
      <c r="C28" s="54"/>
      <c r="H28" s="20"/>
      <c r="I28" s="42">
        <v>2005.0</v>
      </c>
      <c r="J28" s="44">
        <v>52.3</v>
      </c>
      <c r="K28" s="51">
        <v>1350700.0</v>
      </c>
      <c r="L28" s="51">
        <f t="shared" si="3"/>
        <v>52300000</v>
      </c>
      <c r="M28" s="60">
        <f t="shared" si="4"/>
        <v>38.72066336</v>
      </c>
      <c r="N28" s="52"/>
      <c r="O28" s="52"/>
      <c r="P28" s="52"/>
      <c r="Q28" s="52"/>
    </row>
    <row r="29" ht="15.75" customHeight="1">
      <c r="C29" s="54"/>
      <c r="H29" s="20"/>
      <c r="I29" s="42">
        <v>2006.0</v>
      </c>
      <c r="J29" s="44">
        <v>41.8</v>
      </c>
      <c r="K29" s="51">
        <v>1342920.0</v>
      </c>
      <c r="L29" s="51">
        <f t="shared" si="3"/>
        <v>41800000</v>
      </c>
      <c r="M29" s="60">
        <f t="shared" si="4"/>
        <v>31.1262026</v>
      </c>
      <c r="N29" s="52"/>
      <c r="O29" s="52"/>
      <c r="P29" s="52"/>
      <c r="Q29" s="52"/>
    </row>
    <row r="30" ht="15.75" customHeight="1">
      <c r="C30" s="54"/>
      <c r="H30" s="20"/>
      <c r="I30" s="42">
        <v>2007.0</v>
      </c>
      <c r="J30" s="44">
        <v>44.38</v>
      </c>
      <c r="K30" s="51">
        <v>1338440.0</v>
      </c>
      <c r="L30" s="51">
        <f t="shared" si="3"/>
        <v>44380000</v>
      </c>
      <c r="M30" s="60">
        <f t="shared" si="4"/>
        <v>33.15800484</v>
      </c>
      <c r="N30" s="52"/>
      <c r="O30" s="52"/>
      <c r="P30" s="52"/>
      <c r="Q30" s="52"/>
    </row>
    <row r="31" ht="15.75" customHeight="1">
      <c r="H31" s="20"/>
      <c r="I31" s="42">
        <v>2008.0</v>
      </c>
      <c r="J31" s="44">
        <v>47.34</v>
      </c>
      <c r="K31" s="51">
        <v>1335740.0</v>
      </c>
      <c r="L31" s="51">
        <f t="shared" si="3"/>
        <v>47340000</v>
      </c>
      <c r="M31" s="60">
        <f t="shared" si="4"/>
        <v>35.44102894</v>
      </c>
      <c r="N31" s="52"/>
      <c r="O31" s="52"/>
      <c r="P31" s="52"/>
      <c r="Q31" s="52"/>
    </row>
    <row r="32" ht="15.75" customHeight="1">
      <c r="H32" s="20"/>
      <c r="I32" s="42">
        <v>2009.0</v>
      </c>
      <c r="J32" s="44">
        <v>39.99</v>
      </c>
      <c r="K32" s="51">
        <v>1333290.0</v>
      </c>
      <c r="L32" s="51">
        <f t="shared" si="3"/>
        <v>39990000</v>
      </c>
      <c r="M32" s="60">
        <f t="shared" si="4"/>
        <v>29.99347479</v>
      </c>
      <c r="N32" s="52"/>
      <c r="O32" s="52"/>
      <c r="P32" s="52"/>
      <c r="Q32" s="52"/>
    </row>
    <row r="33" ht="15.75" customHeight="1">
      <c r="H33" s="20"/>
      <c r="I33" s="42">
        <v>2010.0</v>
      </c>
      <c r="J33" s="44">
        <v>39.42</v>
      </c>
      <c r="K33" s="51">
        <v>1329660.0</v>
      </c>
      <c r="L33" s="51">
        <f t="shared" si="3"/>
        <v>39420000</v>
      </c>
      <c r="M33" s="60">
        <f t="shared" si="4"/>
        <v>29.64667659</v>
      </c>
      <c r="N33" s="52"/>
      <c r="O33" s="52"/>
      <c r="P33" s="52"/>
      <c r="Q33" s="52"/>
    </row>
    <row r="34" ht="15.75" customHeight="1">
      <c r="H34" s="20"/>
      <c r="I34" s="42">
        <v>2011.0</v>
      </c>
      <c r="J34" s="44">
        <v>35.06</v>
      </c>
      <c r="K34" s="51">
        <v>1325217.0</v>
      </c>
      <c r="L34" s="51">
        <f t="shared" si="3"/>
        <v>35060000</v>
      </c>
      <c r="M34" s="60">
        <f t="shared" si="4"/>
        <v>26.45604456</v>
      </c>
      <c r="N34" s="52"/>
      <c r="O34" s="52"/>
      <c r="P34" s="52"/>
      <c r="Q34" s="52"/>
    </row>
    <row r="35" ht="15.75" customHeight="1">
      <c r="H35" s="20"/>
      <c r="I35" s="42">
        <v>2012.0</v>
      </c>
      <c r="J35" s="44">
        <v>39.83069</v>
      </c>
      <c r="K35" s="51">
        <v>1320174.0</v>
      </c>
      <c r="L35" s="51">
        <f t="shared" si="3"/>
        <v>39830690</v>
      </c>
      <c r="M35" s="60">
        <f t="shared" si="4"/>
        <v>30.17078809</v>
      </c>
      <c r="N35" s="52"/>
      <c r="O35" s="52"/>
      <c r="P35" s="52"/>
      <c r="Q35" s="52"/>
    </row>
    <row r="36" ht="15.75" customHeight="1">
      <c r="H36" s="20"/>
      <c r="I36" s="42">
        <v>2013.0</v>
      </c>
      <c r="J36" s="44">
        <v>40.47466</v>
      </c>
      <c r="K36" s="51">
        <v>1315819.0</v>
      </c>
      <c r="L36" s="51">
        <f t="shared" si="3"/>
        <v>40474660</v>
      </c>
      <c r="M36" s="60">
        <f t="shared" si="4"/>
        <v>30.76005134</v>
      </c>
      <c r="N36" s="52"/>
      <c r="O36" s="52"/>
      <c r="P36" s="52"/>
      <c r="Q36" s="52"/>
    </row>
    <row r="37" ht="15.75" customHeight="1">
      <c r="H37" s="20"/>
      <c r="I37" s="42">
        <v>2014.0</v>
      </c>
      <c r="J37" s="44">
        <v>40.83983259</v>
      </c>
      <c r="K37" s="51">
        <v>1313271.0</v>
      </c>
      <c r="L37" s="51">
        <f t="shared" si="3"/>
        <v>40839832.59</v>
      </c>
      <c r="M37" s="60">
        <f t="shared" si="4"/>
        <v>31.09779519</v>
      </c>
      <c r="N37" s="52"/>
      <c r="O37" s="52"/>
      <c r="P37" s="52"/>
      <c r="Q37" s="52"/>
    </row>
    <row r="38" ht="15.75" customHeight="1">
      <c r="H38" s="20"/>
      <c r="I38" s="42">
        <v>2015.0</v>
      </c>
      <c r="J38" s="44">
        <v>40.18968955999996</v>
      </c>
      <c r="K38" s="51">
        <v>1315944.0</v>
      </c>
      <c r="L38" s="51">
        <f t="shared" si="3"/>
        <v>40189689.56</v>
      </c>
      <c r="M38" s="60">
        <f t="shared" si="4"/>
        <v>30.54057738</v>
      </c>
      <c r="N38" s="52"/>
      <c r="O38" s="52"/>
      <c r="P38" s="52"/>
      <c r="Q38" s="52"/>
    </row>
    <row r="39" ht="15.75" customHeight="1">
      <c r="H39" s="20"/>
      <c r="I39" s="42">
        <v>2016.0</v>
      </c>
      <c r="J39" s="44">
        <v>41.44</v>
      </c>
      <c r="K39" s="51">
        <v>1315635.0</v>
      </c>
      <c r="L39" s="51">
        <f t="shared" si="3"/>
        <v>41440000</v>
      </c>
      <c r="M39" s="60">
        <f t="shared" si="4"/>
        <v>31.49809788</v>
      </c>
      <c r="N39" s="52"/>
      <c r="O39" s="52"/>
      <c r="P39" s="52" t="s">
        <v>62</v>
      </c>
      <c r="Q39" s="52" t="s">
        <v>60</v>
      </c>
    </row>
    <row r="40" ht="15.75" customHeight="1">
      <c r="I40" s="42">
        <v>2017.0</v>
      </c>
      <c r="J40" s="44">
        <v>40.57424654099998</v>
      </c>
      <c r="K40" s="52">
        <v>1319133.0</v>
      </c>
      <c r="L40" s="51">
        <f t="shared" si="3"/>
        <v>40574246.54</v>
      </c>
      <c r="M40" s="60">
        <f t="shared" si="4"/>
        <v>30.75826815</v>
      </c>
      <c r="N40" s="52"/>
      <c r="O40" s="52">
        <v>2017.0</v>
      </c>
      <c r="P40" s="52">
        <f t="shared" ref="P40:P43" si="5">M40/365</f>
        <v>0.08426922781</v>
      </c>
      <c r="Q40" s="52">
        <f t="shared" ref="Q40:Q43" si="6">(M40/365)*1000</f>
        <v>84.26922781</v>
      </c>
    </row>
    <row r="41" ht="15.75" customHeight="1">
      <c r="I41" s="43">
        <v>2018.0</v>
      </c>
      <c r="J41" s="61">
        <v>42.43</v>
      </c>
      <c r="K41" s="43">
        <v>1324820.0</v>
      </c>
      <c r="L41" s="51">
        <f t="shared" si="3"/>
        <v>42430000</v>
      </c>
      <c r="M41" s="60">
        <f t="shared" si="4"/>
        <v>32.02699235</v>
      </c>
      <c r="N41" s="52"/>
      <c r="O41" s="52"/>
      <c r="P41" s="52">
        <f t="shared" si="5"/>
        <v>0.08774518451</v>
      </c>
      <c r="Q41" s="52">
        <f t="shared" si="6"/>
        <v>87.74518451</v>
      </c>
    </row>
    <row r="42" ht="15.75" customHeight="1">
      <c r="I42" s="43">
        <v>2019.0</v>
      </c>
      <c r="J42" s="43">
        <v>42.38</v>
      </c>
      <c r="K42" s="43">
        <v>1328976.0</v>
      </c>
      <c r="L42" s="51">
        <f t="shared" si="3"/>
        <v>42380000</v>
      </c>
      <c r="M42" s="60">
        <f t="shared" si="4"/>
        <v>31.88921395</v>
      </c>
      <c r="N42" s="52"/>
      <c r="O42" s="52"/>
      <c r="P42" s="52">
        <f t="shared" si="5"/>
        <v>0.08736770946</v>
      </c>
      <c r="Q42" s="52">
        <f t="shared" si="6"/>
        <v>87.36770946</v>
      </c>
    </row>
    <row r="43" ht="15.75" customHeight="1">
      <c r="I43" s="43">
        <v>2020.0</v>
      </c>
      <c r="J43" s="43">
        <v>42.89</v>
      </c>
      <c r="K43" s="43">
        <v>1330068.0</v>
      </c>
      <c r="L43" s="51">
        <f t="shared" si="3"/>
        <v>42890000</v>
      </c>
      <c r="M43" s="60">
        <f t="shared" si="4"/>
        <v>32.24647161</v>
      </c>
      <c r="N43" s="52"/>
      <c r="O43" s="52"/>
      <c r="P43" s="52">
        <f t="shared" si="5"/>
        <v>0.08834649756</v>
      </c>
      <c r="Q43" s="52">
        <f t="shared" si="6"/>
        <v>88.34649756</v>
      </c>
    </row>
    <row r="44" ht="15.75" customHeight="1"/>
    <row r="45" ht="15.75" customHeight="1"/>
    <row r="46" ht="15.75" customHeight="1"/>
    <row r="47" ht="15.75" customHeight="1"/>
    <row r="48" ht="15.75" customHeight="1"/>
    <row r="49" ht="15.75" customHeight="1"/>
    <row r="50" ht="15.75" customHeight="1"/>
    <row r="51" ht="15.75" customHeight="1"/>
    <row r="52" ht="15.75" customHeight="1"/>
    <row r="53" ht="15.75" customHeight="1"/>
    <row r="54" ht="15.75" customHeight="1"/>
    <row r="55" ht="15.75" customHeight="1"/>
    <row r="56" ht="15.75" customHeight="1"/>
    <row r="57" ht="15.75" customHeight="1"/>
    <row r="58" ht="15.75" customHeight="1"/>
    <row r="59" ht="15.75" customHeight="1"/>
    <row r="60" ht="15.75" customHeight="1"/>
    <row r="61" ht="15.75" customHeight="1"/>
    <row r="62" ht="15.75" customHeight="1"/>
    <row r="63" ht="15.75" customHeight="1"/>
    <row r="64"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rintOptions/>
  <pageMargins bottom="0.75" footer="0.0" header="0.0" left="0.7" right="0.7" top="0.75"/>
  <pageSetup paperSize="9" orientation="portrait"/>
  <drawing r:id="rId2"/>
  <legacyDrawing r:id="rId3"/>
</worksheet>
</file>

<file path=xl/worksheets/sheet5.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pageSetUpPr/>
  </sheetPr>
  <sheetViews>
    <sheetView workbookViewId="0"/>
  </sheetViews>
  <sheetFormatPr customHeight="1" defaultColWidth="12.63" defaultRowHeight="15.0"/>
  <cols>
    <col customWidth="1" min="1" max="1" width="34.38"/>
    <col customWidth="1" min="2" max="3" width="11.63"/>
    <col customWidth="1" min="4" max="4" width="12.13"/>
    <col customWidth="1" min="5" max="5" width="12.75"/>
    <col customWidth="1" min="6" max="7" width="10.0"/>
    <col customWidth="1" min="8" max="9" width="13.5"/>
    <col customWidth="1" min="10" max="10" width="11.13"/>
    <col customWidth="1" min="11" max="11" width="19.13"/>
    <col customWidth="1" min="12" max="12" width="16.13"/>
    <col customWidth="1" min="13" max="27" width="7.63"/>
  </cols>
  <sheetData>
    <row r="1">
      <c r="B1" s="62"/>
      <c r="C1" s="62"/>
      <c r="D1" s="62"/>
      <c r="E1" s="62"/>
      <c r="F1" s="62"/>
      <c r="G1" s="62"/>
      <c r="H1" s="63"/>
      <c r="I1" s="63"/>
      <c r="J1" s="62"/>
      <c r="K1" s="62"/>
    </row>
    <row r="2">
      <c r="B2" s="62"/>
      <c r="C2" s="62"/>
      <c r="D2" s="62"/>
      <c r="E2" s="62"/>
      <c r="F2" s="62"/>
      <c r="G2" s="62"/>
      <c r="H2" s="64">
        <v>2020.0</v>
      </c>
      <c r="I2" s="65"/>
      <c r="J2" s="62"/>
      <c r="K2" s="62"/>
    </row>
    <row r="3">
      <c r="C3" s="62"/>
      <c r="D3" s="62"/>
      <c r="E3" s="62"/>
      <c r="F3" s="62"/>
      <c r="G3" s="62"/>
      <c r="H3" s="66" t="s">
        <v>63</v>
      </c>
      <c r="I3" s="66" t="s">
        <v>64</v>
      </c>
      <c r="J3" s="62"/>
    </row>
    <row r="4">
      <c r="C4" s="62"/>
      <c r="D4" s="62"/>
      <c r="E4" s="62"/>
      <c r="F4" s="62"/>
      <c r="G4" s="62"/>
      <c r="H4" s="67" t="s">
        <v>65</v>
      </c>
      <c r="I4" s="68">
        <v>15.69</v>
      </c>
      <c r="J4" s="62"/>
      <c r="M4" s="69"/>
    </row>
    <row r="5">
      <c r="C5" s="62"/>
      <c r="D5" s="62"/>
      <c r="E5" s="62"/>
      <c r="F5" s="62"/>
      <c r="G5" s="62"/>
      <c r="H5" s="67" t="s">
        <v>66</v>
      </c>
      <c r="I5" s="68">
        <v>16.27</v>
      </c>
      <c r="J5" s="62"/>
      <c r="M5" s="70"/>
    </row>
    <row r="6">
      <c r="C6" s="62"/>
      <c r="D6" s="62"/>
      <c r="E6" s="62"/>
      <c r="F6" s="62"/>
      <c r="G6" s="62"/>
      <c r="H6" s="67" t="s">
        <v>67</v>
      </c>
      <c r="I6" s="68">
        <v>17.77</v>
      </c>
      <c r="J6" s="62"/>
      <c r="M6" s="70"/>
    </row>
    <row r="7">
      <c r="C7" s="62"/>
      <c r="D7" s="62"/>
      <c r="E7" s="62"/>
      <c r="F7" s="62"/>
      <c r="G7" s="62"/>
      <c r="H7" s="67" t="s">
        <v>68</v>
      </c>
      <c r="I7" s="68">
        <v>18.62</v>
      </c>
      <c r="J7" s="62"/>
      <c r="M7" s="70"/>
    </row>
    <row r="8">
      <c r="C8" s="62"/>
      <c r="D8" s="62"/>
      <c r="E8" s="62"/>
      <c r="F8" s="62"/>
      <c r="G8" s="62"/>
      <c r="H8" s="67" t="s">
        <v>69</v>
      </c>
      <c r="I8" s="68">
        <v>19.47</v>
      </c>
      <c r="J8" s="62"/>
      <c r="M8" s="70"/>
    </row>
    <row r="9">
      <c r="C9" s="62"/>
      <c r="D9" s="62"/>
      <c r="E9" s="62"/>
      <c r="F9" s="62"/>
      <c r="G9" s="62"/>
      <c r="H9" s="67" t="s">
        <v>70</v>
      </c>
      <c r="I9" s="68">
        <v>21.37</v>
      </c>
      <c r="J9" s="62"/>
      <c r="M9" s="70"/>
    </row>
    <row r="10">
      <c r="C10" s="62"/>
      <c r="D10" s="62"/>
      <c r="E10" s="62"/>
      <c r="F10" s="62"/>
      <c r="G10" s="62"/>
      <c r="H10" s="67" t="s">
        <v>71</v>
      </c>
      <c r="I10" s="68">
        <v>21.83</v>
      </c>
      <c r="J10" s="62"/>
      <c r="M10" s="70"/>
    </row>
    <row r="11">
      <c r="C11" s="62"/>
      <c r="D11" s="62"/>
      <c r="E11" s="62"/>
      <c r="F11" s="62"/>
      <c r="G11" s="62"/>
      <c r="H11" s="67" t="s">
        <v>72</v>
      </c>
      <c r="I11" s="68">
        <v>22.63</v>
      </c>
      <c r="J11" s="62"/>
      <c r="M11" s="70"/>
    </row>
    <row r="12">
      <c r="C12" s="62"/>
      <c r="D12" s="62"/>
      <c r="E12" s="62"/>
      <c r="F12" s="62"/>
      <c r="G12" s="62"/>
      <c r="H12" s="67" t="s">
        <v>73</v>
      </c>
      <c r="I12" s="68">
        <v>22.79</v>
      </c>
      <c r="J12" s="62"/>
      <c r="M12" s="70"/>
    </row>
    <row r="13">
      <c r="C13" s="62"/>
      <c r="D13" s="62"/>
      <c r="E13" s="62"/>
      <c r="F13" s="62"/>
      <c r="G13" s="62"/>
      <c r="H13" s="71" t="s">
        <v>74</v>
      </c>
      <c r="I13" s="68">
        <v>22.96</v>
      </c>
      <c r="J13" s="62"/>
      <c r="M13" s="70"/>
    </row>
    <row r="14">
      <c r="C14" s="62"/>
      <c r="D14" s="62"/>
      <c r="E14" s="62"/>
      <c r="F14" s="62"/>
      <c r="G14" s="62"/>
      <c r="H14" s="67" t="s">
        <v>75</v>
      </c>
      <c r="I14" s="68">
        <v>24.89</v>
      </c>
      <c r="J14" s="62"/>
      <c r="M14" s="70"/>
    </row>
    <row r="15">
      <c r="C15" s="62"/>
      <c r="D15" s="62"/>
      <c r="E15" s="62"/>
      <c r="F15" s="62"/>
      <c r="G15" s="62"/>
      <c r="H15" s="67" t="s">
        <v>76</v>
      </c>
      <c r="I15" s="68">
        <v>28.05</v>
      </c>
      <c r="J15" s="62"/>
      <c r="M15" s="70"/>
    </row>
    <row r="16">
      <c r="C16" s="62"/>
      <c r="D16" s="62"/>
      <c r="E16" s="62"/>
      <c r="F16" s="62"/>
      <c r="G16" s="62"/>
      <c r="H16" s="67" t="s">
        <v>77</v>
      </c>
      <c r="I16" s="68">
        <v>29.44</v>
      </c>
      <c r="J16" s="62"/>
      <c r="M16" s="70"/>
    </row>
    <row r="17">
      <c r="C17" s="62"/>
      <c r="D17" s="62"/>
      <c r="E17" s="62"/>
      <c r="F17" s="62"/>
      <c r="G17" s="62"/>
      <c r="H17" s="67" t="s">
        <v>78</v>
      </c>
      <c r="I17" s="68">
        <v>36.7</v>
      </c>
      <c r="J17" s="62"/>
      <c r="M17" s="70"/>
    </row>
    <row r="18">
      <c r="C18" s="62"/>
      <c r="D18" s="62"/>
      <c r="E18" s="62"/>
      <c r="F18" s="62"/>
      <c r="G18" s="62"/>
      <c r="H18" s="67" t="s">
        <v>79</v>
      </c>
      <c r="I18" s="68">
        <v>36.91</v>
      </c>
      <c r="J18" s="62"/>
      <c r="M18" s="70"/>
    </row>
    <row r="19">
      <c r="C19" s="62"/>
      <c r="D19" s="62"/>
      <c r="E19" s="62"/>
      <c r="F19" s="62"/>
      <c r="G19" s="62"/>
      <c r="H19" s="67" t="s">
        <v>80</v>
      </c>
      <c r="I19" s="68">
        <v>42.87</v>
      </c>
      <c r="J19" s="62"/>
      <c r="M19" s="70"/>
    </row>
    <row r="20">
      <c r="C20" s="62"/>
      <c r="D20" s="72"/>
      <c r="E20" s="72"/>
      <c r="F20" s="72"/>
      <c r="G20" s="72"/>
      <c r="H20" s="72"/>
      <c r="I20" s="72"/>
      <c r="J20" s="72"/>
    </row>
    <row r="21">
      <c r="A21" s="73"/>
      <c r="B21" s="72"/>
      <c r="C21" s="62"/>
      <c r="D21" s="72"/>
      <c r="E21" s="72"/>
      <c r="F21" s="72"/>
      <c r="G21" s="72"/>
      <c r="H21" s="72"/>
      <c r="I21" s="72"/>
      <c r="J21" s="72"/>
      <c r="K21" s="72"/>
      <c r="L21" s="73"/>
      <c r="M21" s="73"/>
      <c r="N21" s="73"/>
      <c r="O21" s="73"/>
      <c r="P21" s="73"/>
      <c r="Q21" s="73"/>
      <c r="R21" s="73"/>
      <c r="S21" s="73"/>
      <c r="T21" s="73"/>
      <c r="U21" s="73"/>
      <c r="V21" s="73"/>
      <c r="W21" s="73"/>
      <c r="X21" s="73"/>
      <c r="Y21" s="73"/>
      <c r="Z21" s="73"/>
      <c r="AA21" s="73"/>
    </row>
    <row r="22" ht="15.75" customHeight="1">
      <c r="A22" s="74">
        <v>2020.0</v>
      </c>
      <c r="B22" s="75" t="s">
        <v>81</v>
      </c>
      <c r="C22" s="76" t="s">
        <v>82</v>
      </c>
      <c r="D22" s="77"/>
      <c r="E22" s="77"/>
      <c r="F22" s="72"/>
      <c r="G22" s="72"/>
      <c r="H22" s="72"/>
      <c r="I22" s="72"/>
      <c r="J22" s="72"/>
    </row>
    <row r="23" ht="15.75" customHeight="1">
      <c r="A23" s="74" t="s">
        <v>79</v>
      </c>
      <c r="B23" s="76">
        <v>22.33426</v>
      </c>
      <c r="C23" s="76">
        <v>605029.0</v>
      </c>
      <c r="D23" s="78">
        <f t="shared" ref="D23:D37" si="1">B23*1000000</f>
        <v>22334260</v>
      </c>
      <c r="E23" s="78">
        <f t="shared" ref="E23:E37" si="2">D23/C23</f>
        <v>36.91436278</v>
      </c>
      <c r="F23" s="62"/>
      <c r="G23" s="64">
        <v>2017.0</v>
      </c>
      <c r="H23" s="65"/>
      <c r="I23" s="62"/>
      <c r="J23" s="62"/>
    </row>
    <row r="24" ht="15.75" customHeight="1">
      <c r="A24" s="74" t="s">
        <v>65</v>
      </c>
      <c r="B24" s="76">
        <v>0.14619</v>
      </c>
      <c r="C24" s="76">
        <v>9315.0</v>
      </c>
      <c r="D24" s="78">
        <f t="shared" si="1"/>
        <v>146190</v>
      </c>
      <c r="E24" s="78">
        <f t="shared" si="2"/>
        <v>15.69404187</v>
      </c>
      <c r="F24" s="62"/>
      <c r="G24" s="66" t="s">
        <v>63</v>
      </c>
      <c r="H24" s="66" t="s">
        <v>83</v>
      </c>
      <c r="I24" s="62"/>
      <c r="J24" s="62"/>
    </row>
    <row r="25" ht="15.75" customHeight="1">
      <c r="A25" s="74" t="s">
        <v>80</v>
      </c>
      <c r="B25" s="76">
        <v>5.75541</v>
      </c>
      <c r="C25" s="76">
        <v>134259.0</v>
      </c>
      <c r="D25" s="78">
        <f t="shared" si="1"/>
        <v>5755410</v>
      </c>
      <c r="E25" s="78">
        <f t="shared" si="2"/>
        <v>42.86796416</v>
      </c>
      <c r="F25" s="62"/>
      <c r="G25" s="79" t="s">
        <v>84</v>
      </c>
      <c r="H25" s="80">
        <v>40.43885877119821</v>
      </c>
      <c r="I25" s="62"/>
      <c r="J25" s="62"/>
    </row>
    <row r="26" ht="15.75" customHeight="1">
      <c r="A26" s="74" t="s">
        <v>68</v>
      </c>
      <c r="B26" s="76">
        <v>0.52973</v>
      </c>
      <c r="C26" s="76">
        <v>28442.0</v>
      </c>
      <c r="D26" s="78">
        <f t="shared" si="1"/>
        <v>529730</v>
      </c>
      <c r="E26" s="78">
        <f t="shared" si="2"/>
        <v>18.62492089</v>
      </c>
      <c r="F26" s="62"/>
      <c r="G26" s="79" t="s">
        <v>85</v>
      </c>
      <c r="H26" s="80">
        <v>36.14207870144672</v>
      </c>
      <c r="I26" s="62"/>
      <c r="J26" s="62"/>
    </row>
    <row r="27" ht="15.75" customHeight="1">
      <c r="A27" s="74" t="s">
        <v>70</v>
      </c>
      <c r="B27" s="76">
        <v>0.64488</v>
      </c>
      <c r="C27" s="76">
        <v>30174.0</v>
      </c>
      <c r="D27" s="78">
        <f t="shared" si="1"/>
        <v>644880</v>
      </c>
      <c r="E27" s="78">
        <f t="shared" si="2"/>
        <v>21.37204216</v>
      </c>
      <c r="F27" s="62"/>
      <c r="G27" s="79" t="s">
        <v>86</v>
      </c>
      <c r="H27" s="80">
        <v>32.02056097413219</v>
      </c>
      <c r="I27" s="62"/>
      <c r="J27" s="62"/>
    </row>
    <row r="28" ht="15.75" customHeight="1">
      <c r="A28" s="74" t="s">
        <v>77</v>
      </c>
      <c r="B28" s="76">
        <v>0.60184</v>
      </c>
      <c r="C28" s="76">
        <v>20444.0</v>
      </c>
      <c r="D28" s="78">
        <f t="shared" si="1"/>
        <v>601840</v>
      </c>
      <c r="E28" s="78">
        <f t="shared" si="2"/>
        <v>29.43846605</v>
      </c>
      <c r="F28" s="62"/>
      <c r="G28" s="79" t="s">
        <v>87</v>
      </c>
      <c r="H28" s="80">
        <v>26.221800068704912</v>
      </c>
      <c r="I28" s="62"/>
      <c r="J28" s="62"/>
    </row>
    <row r="29" ht="15.75" customHeight="1">
      <c r="A29" s="74" t="s">
        <v>74</v>
      </c>
      <c r="B29" s="76">
        <v>1.3517</v>
      </c>
      <c r="C29" s="76">
        <v>58862.0</v>
      </c>
      <c r="D29" s="78">
        <f t="shared" si="1"/>
        <v>1351700</v>
      </c>
      <c r="E29" s="78">
        <f t="shared" si="2"/>
        <v>22.96388162</v>
      </c>
      <c r="F29" s="62"/>
      <c r="G29" s="79" t="s">
        <v>88</v>
      </c>
      <c r="H29" s="80">
        <v>24.66207357721904</v>
      </c>
      <c r="I29" s="62"/>
      <c r="J29" s="62"/>
    </row>
    <row r="30" ht="15.75" customHeight="1">
      <c r="A30" s="74" t="s">
        <v>67</v>
      </c>
      <c r="B30" s="76">
        <v>0.43794</v>
      </c>
      <c r="C30" s="76">
        <v>24647.0</v>
      </c>
      <c r="D30" s="78">
        <f t="shared" si="1"/>
        <v>437940</v>
      </c>
      <c r="E30" s="78">
        <f t="shared" si="2"/>
        <v>17.76849109</v>
      </c>
      <c r="F30" s="62"/>
      <c r="G30" s="79" t="s">
        <v>89</v>
      </c>
      <c r="H30" s="80">
        <v>24.191283663240167</v>
      </c>
      <c r="I30" s="62"/>
      <c r="J30" s="62"/>
    </row>
    <row r="31" ht="15.75" customHeight="1">
      <c r="A31" s="74" t="s">
        <v>78</v>
      </c>
      <c r="B31" s="76">
        <v>3.16283</v>
      </c>
      <c r="C31" s="76">
        <v>86185.0</v>
      </c>
      <c r="D31" s="78">
        <f t="shared" si="1"/>
        <v>3162830</v>
      </c>
      <c r="E31" s="78">
        <f t="shared" si="2"/>
        <v>36.69814933</v>
      </c>
      <c r="F31" s="62"/>
      <c r="G31" s="79" t="s">
        <v>75</v>
      </c>
      <c r="H31" s="80">
        <v>23.152424459035053</v>
      </c>
      <c r="I31" s="62"/>
      <c r="J31" s="62"/>
    </row>
    <row r="32" ht="15.75" customHeight="1">
      <c r="A32" s="74" t="s">
        <v>69</v>
      </c>
      <c r="B32" s="76">
        <v>0.64809</v>
      </c>
      <c r="C32" s="76">
        <v>33282.0</v>
      </c>
      <c r="D32" s="78">
        <f t="shared" si="1"/>
        <v>648090</v>
      </c>
      <c r="E32" s="78">
        <f t="shared" si="2"/>
        <v>19.47268794</v>
      </c>
      <c r="F32" s="62"/>
      <c r="G32" s="79" t="s">
        <v>90</v>
      </c>
      <c r="H32" s="80">
        <v>22.215148622403632</v>
      </c>
      <c r="I32" s="62"/>
      <c r="J32" s="62"/>
    </row>
    <row r="33" ht="15.75" customHeight="1">
      <c r="A33" s="74" t="s">
        <v>66</v>
      </c>
      <c r="B33" s="76">
        <v>0.53832</v>
      </c>
      <c r="C33" s="76">
        <v>33083.0</v>
      </c>
      <c r="D33" s="78">
        <f t="shared" si="1"/>
        <v>538320</v>
      </c>
      <c r="E33" s="78">
        <f t="shared" si="2"/>
        <v>16.27180123</v>
      </c>
      <c r="F33" s="62"/>
      <c r="G33" s="79" t="s">
        <v>91</v>
      </c>
      <c r="H33" s="80">
        <v>22.21343083121922</v>
      </c>
      <c r="I33" s="62"/>
      <c r="J33" s="62"/>
    </row>
    <row r="34" ht="15.75" customHeight="1">
      <c r="A34" s="74" t="s">
        <v>76</v>
      </c>
      <c r="B34" s="76">
        <v>4.30045</v>
      </c>
      <c r="C34" s="76">
        <v>153317.0</v>
      </c>
      <c r="D34" s="78">
        <f t="shared" si="1"/>
        <v>4300450</v>
      </c>
      <c r="E34" s="78">
        <f t="shared" si="2"/>
        <v>28.04940091</v>
      </c>
      <c r="F34" s="62"/>
      <c r="G34" s="79" t="s">
        <v>92</v>
      </c>
      <c r="H34" s="80">
        <v>20.79411267129081</v>
      </c>
      <c r="I34" s="62"/>
      <c r="J34" s="62"/>
    </row>
    <row r="35" ht="15.75" customHeight="1">
      <c r="A35" s="74" t="s">
        <v>73</v>
      </c>
      <c r="B35" s="76">
        <v>0.6429</v>
      </c>
      <c r="C35" s="76">
        <v>28204.0</v>
      </c>
      <c r="D35" s="78">
        <f t="shared" si="1"/>
        <v>642900</v>
      </c>
      <c r="E35" s="78">
        <f t="shared" si="2"/>
        <v>22.79463906</v>
      </c>
      <c r="F35" s="62"/>
      <c r="G35" s="79" t="s">
        <v>93</v>
      </c>
      <c r="H35" s="80">
        <v>19.294372627255388</v>
      </c>
      <c r="I35" s="62"/>
      <c r="J35" s="62"/>
    </row>
    <row r="36" ht="15.75" customHeight="1">
      <c r="A36" s="74" t="s">
        <v>72</v>
      </c>
      <c r="B36" s="76">
        <v>1.04461</v>
      </c>
      <c r="C36" s="76">
        <v>46161.0</v>
      </c>
      <c r="D36" s="78">
        <f t="shared" si="1"/>
        <v>1044610</v>
      </c>
      <c r="E36" s="78">
        <f t="shared" si="2"/>
        <v>22.62970906</v>
      </c>
      <c r="F36" s="62"/>
      <c r="G36" s="79" t="s">
        <v>94</v>
      </c>
      <c r="H36" s="80">
        <v>18.693358595931393</v>
      </c>
      <c r="I36" s="62"/>
      <c r="J36" s="62"/>
    </row>
    <row r="37" ht="15.75" customHeight="1">
      <c r="A37" s="74" t="s">
        <v>71</v>
      </c>
      <c r="B37" s="76">
        <v>0.75127</v>
      </c>
      <c r="C37" s="74">
        <v>34415.0</v>
      </c>
      <c r="D37" s="78">
        <f t="shared" si="1"/>
        <v>751270</v>
      </c>
      <c r="E37" s="78">
        <f t="shared" si="2"/>
        <v>21.82972541</v>
      </c>
      <c r="F37" s="48"/>
      <c r="G37" s="79" t="s">
        <v>95</v>
      </c>
      <c r="H37" s="80">
        <v>16.784370946822303</v>
      </c>
      <c r="I37" s="48"/>
      <c r="J37" s="48"/>
      <c r="K37" s="48"/>
    </row>
    <row r="38" ht="15.75" customHeight="1">
      <c r="A38" s="74" t="s">
        <v>75</v>
      </c>
      <c r="B38" s="76">
        <f>average(B23:B37)</f>
        <v>2.859361333</v>
      </c>
      <c r="C38" s="81"/>
      <c r="D38" s="82"/>
      <c r="E38" s="82">
        <f>AVERAGE(E23:E37)</f>
        <v>24.89268557</v>
      </c>
      <c r="F38" s="48"/>
      <c r="G38" s="79" t="s">
        <v>96</v>
      </c>
      <c r="H38" s="80">
        <v>16.28966849050531</v>
      </c>
      <c r="I38" s="48"/>
      <c r="J38" s="48"/>
      <c r="K38" s="48"/>
    </row>
    <row r="39" ht="15.75" customHeight="1">
      <c r="D39" s="48"/>
      <c r="E39" s="48"/>
      <c r="F39" s="48"/>
      <c r="G39" s="79" t="s">
        <v>97</v>
      </c>
      <c r="H39" s="80">
        <v>15.348815564295796</v>
      </c>
      <c r="I39" s="48"/>
      <c r="J39" s="48"/>
      <c r="K39" s="48"/>
    </row>
    <row r="40" ht="15.75" customHeight="1">
      <c r="D40" s="48"/>
      <c r="E40" s="48"/>
      <c r="F40" s="48"/>
      <c r="G40" s="79" t="s">
        <v>98</v>
      </c>
      <c r="H40" s="80">
        <v>11.976432779860742</v>
      </c>
      <c r="I40" s="48"/>
      <c r="J40" s="48"/>
      <c r="K40" s="48"/>
    </row>
    <row r="41" ht="15.75" customHeight="1">
      <c r="D41" s="48"/>
      <c r="E41" s="48"/>
      <c r="F41" s="48"/>
      <c r="G41" s="48"/>
      <c r="H41" s="48"/>
      <c r="I41" s="48"/>
      <c r="J41" s="48"/>
      <c r="K41" s="48"/>
    </row>
    <row r="42" ht="15.75" customHeight="1">
      <c r="D42" s="48"/>
      <c r="E42" s="48"/>
      <c r="F42" s="48"/>
      <c r="G42" s="48"/>
      <c r="H42" s="48"/>
      <c r="I42" s="48"/>
      <c r="J42" s="48"/>
      <c r="K42" s="48"/>
    </row>
    <row r="43" ht="15.75" customHeight="1">
      <c r="D43" s="48"/>
      <c r="E43" s="48"/>
      <c r="F43" s="48"/>
      <c r="G43" s="48"/>
      <c r="H43" s="48"/>
      <c r="I43" s="48"/>
      <c r="J43" s="48"/>
      <c r="K43" s="48"/>
    </row>
    <row r="44" ht="15.75" customHeight="1">
      <c r="D44" s="48"/>
      <c r="E44" s="48"/>
      <c r="F44" s="48"/>
      <c r="G44" s="48"/>
      <c r="H44" s="48"/>
      <c r="I44" s="48"/>
      <c r="J44" s="48"/>
      <c r="K44" s="48"/>
    </row>
    <row r="45" ht="15.75" customHeight="1">
      <c r="D45" s="48"/>
      <c r="E45" s="48"/>
      <c r="F45" s="48"/>
      <c r="G45" s="48"/>
      <c r="H45" s="48"/>
      <c r="I45" s="48"/>
      <c r="J45" s="48"/>
      <c r="K45" s="48"/>
    </row>
    <row r="46" ht="15.75" customHeight="1">
      <c r="D46" s="48"/>
      <c r="E46" s="48"/>
      <c r="F46" s="48"/>
      <c r="G46" s="48"/>
      <c r="H46" s="48"/>
      <c r="I46" s="48"/>
      <c r="J46" s="48"/>
      <c r="K46" s="48"/>
    </row>
    <row r="47" ht="15.75" customHeight="1">
      <c r="D47" s="48"/>
      <c r="E47" s="48"/>
      <c r="F47" s="48"/>
      <c r="G47" s="48"/>
      <c r="H47" s="48"/>
      <c r="I47" s="48"/>
      <c r="J47" s="48"/>
      <c r="K47" s="48"/>
    </row>
    <row r="48" ht="15.75" customHeight="1">
      <c r="D48" s="48"/>
      <c r="E48" s="48"/>
      <c r="F48" s="48"/>
      <c r="G48" s="48"/>
      <c r="H48" s="48"/>
      <c r="I48" s="48"/>
      <c r="J48" s="48"/>
      <c r="K48" s="48"/>
    </row>
    <row r="49" ht="15.75" customHeight="1">
      <c r="D49" s="48"/>
      <c r="E49" s="48"/>
      <c r="F49" s="48"/>
      <c r="G49" s="48"/>
      <c r="H49" s="48"/>
      <c r="I49" s="48"/>
      <c r="J49" s="48"/>
      <c r="K49" s="48"/>
    </row>
    <row r="50" ht="15.75" customHeight="1">
      <c r="D50" s="48"/>
      <c r="E50" s="48"/>
      <c r="F50" s="48"/>
      <c r="G50" s="48"/>
      <c r="H50" s="48"/>
      <c r="I50" s="48"/>
      <c r="J50" s="48"/>
      <c r="K50" s="48"/>
    </row>
    <row r="51" ht="15.75" customHeight="1">
      <c r="D51" s="48"/>
      <c r="E51" s="48"/>
      <c r="F51" s="48"/>
      <c r="G51" s="48"/>
      <c r="H51" s="48"/>
      <c r="I51" s="48"/>
      <c r="J51" s="48"/>
      <c r="K51" s="48"/>
    </row>
    <row r="52" ht="15.75" customHeight="1">
      <c r="D52" s="48"/>
      <c r="E52" s="48"/>
      <c r="F52" s="48"/>
      <c r="G52" s="48"/>
      <c r="H52" s="48"/>
      <c r="I52" s="48"/>
      <c r="J52" s="48"/>
      <c r="K52" s="48"/>
    </row>
    <row r="53" ht="15.75" customHeight="1">
      <c r="D53" s="48"/>
      <c r="E53" s="48"/>
      <c r="F53" s="48"/>
      <c r="G53" s="48"/>
      <c r="H53" s="48"/>
      <c r="I53" s="48"/>
      <c r="J53" s="48"/>
      <c r="K53" s="48"/>
    </row>
    <row r="54" ht="15.75" customHeight="1">
      <c r="D54" s="48"/>
      <c r="E54" s="48"/>
      <c r="F54" s="48"/>
      <c r="G54" s="48"/>
      <c r="H54" s="48"/>
      <c r="I54" s="48"/>
      <c r="J54" s="48"/>
      <c r="K54" s="48"/>
    </row>
    <row r="55" ht="15.75" customHeight="1">
      <c r="D55" s="48"/>
      <c r="E55" s="48"/>
      <c r="F55" s="48"/>
      <c r="G55" s="48"/>
      <c r="H55" s="48"/>
      <c r="I55" s="48"/>
      <c r="J55" s="48"/>
      <c r="K55" s="48"/>
    </row>
    <row r="56" ht="15.75" customHeight="1">
      <c r="D56" s="48"/>
      <c r="E56" s="48"/>
      <c r="F56" s="48"/>
      <c r="G56" s="48"/>
      <c r="H56" s="48"/>
      <c r="I56" s="48"/>
      <c r="J56" s="48"/>
      <c r="K56" s="48"/>
    </row>
    <row r="57" ht="15.75" customHeight="1">
      <c r="D57" s="48"/>
      <c r="E57" s="48"/>
      <c r="F57" s="48"/>
      <c r="G57" s="48"/>
      <c r="H57" s="48"/>
      <c r="I57" s="48"/>
      <c r="J57" s="48"/>
      <c r="K57" s="48"/>
    </row>
    <row r="58" ht="15.75" customHeight="1">
      <c r="D58" s="48"/>
      <c r="E58" s="48"/>
      <c r="F58" s="48"/>
      <c r="G58" s="48"/>
      <c r="H58" s="48"/>
      <c r="I58" s="48"/>
      <c r="J58" s="48"/>
      <c r="K58" s="48"/>
    </row>
    <row r="59" ht="15.75" customHeight="1">
      <c r="D59" s="48"/>
      <c r="E59" s="48"/>
      <c r="F59" s="48"/>
      <c r="G59" s="48"/>
      <c r="H59" s="48"/>
      <c r="I59" s="48"/>
      <c r="J59" s="48"/>
      <c r="K59" s="48"/>
    </row>
    <row r="60" ht="15.75" customHeight="1">
      <c r="D60" s="48"/>
      <c r="E60" s="48"/>
      <c r="F60" s="48"/>
      <c r="G60" s="48"/>
      <c r="H60" s="48"/>
      <c r="I60" s="48"/>
      <c r="J60" s="48"/>
      <c r="K60" s="48"/>
    </row>
    <row r="61" ht="15.75" customHeight="1">
      <c r="D61" s="48"/>
      <c r="E61" s="48"/>
      <c r="F61" s="48"/>
      <c r="G61" s="48"/>
      <c r="H61" s="48"/>
      <c r="I61" s="48"/>
      <c r="J61" s="48"/>
      <c r="K61" s="48"/>
    </row>
    <row r="62" ht="15.75" customHeight="1">
      <c r="D62" s="48"/>
      <c r="E62" s="48"/>
      <c r="F62" s="48"/>
      <c r="G62" s="48"/>
      <c r="H62" s="48"/>
      <c r="I62" s="48"/>
      <c r="J62" s="48"/>
      <c r="K62" s="48"/>
    </row>
    <row r="63" ht="15.75" customHeight="1">
      <c r="D63" s="48"/>
      <c r="E63" s="48"/>
      <c r="F63" s="48"/>
      <c r="G63" s="48"/>
      <c r="H63" s="48"/>
      <c r="I63" s="48"/>
      <c r="J63" s="48"/>
      <c r="K63" s="48"/>
    </row>
    <row r="64" ht="15.75" customHeight="1">
      <c r="D64" s="48"/>
      <c r="E64" s="48"/>
      <c r="F64" s="48"/>
      <c r="G64" s="48"/>
      <c r="H64" s="48"/>
      <c r="I64" s="48"/>
      <c r="J64" s="48"/>
      <c r="K64" s="48"/>
    </row>
    <row r="65" ht="15.75" customHeight="1">
      <c r="D65" s="48"/>
      <c r="E65" s="48"/>
      <c r="F65" s="48"/>
      <c r="G65" s="48"/>
      <c r="H65" s="48"/>
      <c r="I65" s="48"/>
      <c r="J65" s="48"/>
      <c r="K65" s="48"/>
    </row>
    <row r="66" ht="15.75" customHeight="1">
      <c r="D66" s="48"/>
      <c r="E66" s="48"/>
      <c r="F66" s="48"/>
      <c r="G66" s="48"/>
      <c r="H66" s="48"/>
      <c r="I66" s="48"/>
      <c r="J66" s="48"/>
      <c r="K66" s="48"/>
    </row>
    <row r="67" ht="15.75" customHeight="1">
      <c r="D67" s="48"/>
      <c r="E67" s="48"/>
      <c r="F67" s="48"/>
      <c r="G67" s="48"/>
      <c r="H67" s="48"/>
      <c r="I67" s="48"/>
      <c r="J67" s="48"/>
      <c r="K67" s="48"/>
    </row>
    <row r="68" ht="15.75" customHeight="1">
      <c r="D68" s="48"/>
      <c r="E68" s="48"/>
      <c r="F68" s="48"/>
      <c r="G68" s="48"/>
      <c r="H68" s="48"/>
      <c r="I68" s="48"/>
      <c r="J68" s="48"/>
      <c r="K68" s="48"/>
    </row>
    <row r="69" ht="15.75" customHeight="1">
      <c r="D69" s="48"/>
      <c r="E69" s="48"/>
      <c r="F69" s="48"/>
      <c r="G69" s="48"/>
      <c r="H69" s="48"/>
      <c r="I69" s="48"/>
      <c r="J69" s="48"/>
      <c r="K69" s="48"/>
    </row>
    <row r="70" ht="15.75" customHeight="1">
      <c r="D70" s="48"/>
      <c r="E70" s="48"/>
      <c r="F70" s="48"/>
      <c r="G70" s="48"/>
      <c r="H70" s="48"/>
      <c r="I70" s="48"/>
      <c r="J70" s="48"/>
      <c r="K70" s="48"/>
    </row>
    <row r="71" ht="15.75" customHeight="1">
      <c r="D71" s="48"/>
      <c r="E71" s="48"/>
      <c r="F71" s="48"/>
      <c r="G71" s="48"/>
      <c r="H71" s="48"/>
      <c r="I71" s="48"/>
      <c r="J71" s="48"/>
      <c r="K71" s="48"/>
    </row>
    <row r="72" ht="15.75" customHeight="1">
      <c r="D72" s="48"/>
      <c r="E72" s="48"/>
      <c r="F72" s="48"/>
      <c r="G72" s="48"/>
      <c r="H72" s="48"/>
      <c r="I72" s="48"/>
      <c r="J72" s="48"/>
      <c r="K72" s="48"/>
    </row>
    <row r="73" ht="15.75" customHeight="1">
      <c r="D73" s="48"/>
      <c r="E73" s="48"/>
      <c r="F73" s="48"/>
      <c r="G73" s="48"/>
      <c r="H73" s="48"/>
      <c r="I73" s="48"/>
      <c r="J73" s="48"/>
      <c r="K73" s="48"/>
    </row>
    <row r="74" ht="15.75" customHeight="1">
      <c r="D74" s="48"/>
      <c r="E74" s="48"/>
      <c r="F74" s="48"/>
      <c r="G74" s="48"/>
      <c r="H74" s="48"/>
      <c r="I74" s="48"/>
      <c r="J74" s="48"/>
      <c r="K74" s="48"/>
    </row>
    <row r="75" ht="15.75" customHeight="1">
      <c r="D75" s="48"/>
      <c r="E75" s="48"/>
      <c r="F75" s="48"/>
      <c r="G75" s="48"/>
      <c r="H75" s="48"/>
      <c r="I75" s="48"/>
      <c r="J75" s="48"/>
      <c r="K75" s="48"/>
    </row>
    <row r="76" ht="15.75" customHeight="1">
      <c r="D76" s="48"/>
      <c r="E76" s="48"/>
      <c r="F76" s="48"/>
      <c r="G76" s="48"/>
      <c r="H76" s="48"/>
      <c r="I76" s="48"/>
      <c r="J76" s="48"/>
      <c r="K76" s="48"/>
    </row>
    <row r="77" ht="15.75" customHeight="1">
      <c r="D77" s="48"/>
      <c r="E77" s="48"/>
      <c r="F77" s="48"/>
      <c r="G77" s="48"/>
      <c r="H77" s="48"/>
      <c r="I77" s="48"/>
      <c r="J77" s="48"/>
      <c r="K77" s="48"/>
    </row>
    <row r="78" ht="15.75" customHeight="1">
      <c r="D78" s="48"/>
      <c r="E78" s="48"/>
      <c r="F78" s="48"/>
      <c r="G78" s="48"/>
      <c r="H78" s="48"/>
      <c r="I78" s="48"/>
      <c r="J78" s="48"/>
      <c r="K78" s="48"/>
    </row>
    <row r="79" ht="15.75" customHeight="1">
      <c r="D79" s="48"/>
      <c r="E79" s="48"/>
      <c r="F79" s="48"/>
      <c r="G79" s="48"/>
      <c r="H79" s="48"/>
      <c r="I79" s="48"/>
      <c r="J79" s="48"/>
      <c r="K79" s="48"/>
    </row>
    <row r="80" ht="15.75" customHeight="1">
      <c r="D80" s="48"/>
      <c r="E80" s="48"/>
      <c r="F80" s="48"/>
      <c r="G80" s="48"/>
      <c r="H80" s="48"/>
      <c r="I80" s="48"/>
      <c r="J80" s="48"/>
      <c r="K80" s="48"/>
    </row>
    <row r="81" ht="15.75" customHeight="1">
      <c r="D81" s="48"/>
      <c r="E81" s="48"/>
      <c r="F81" s="48"/>
      <c r="G81" s="48"/>
      <c r="H81" s="48"/>
      <c r="I81" s="48"/>
      <c r="J81" s="48"/>
      <c r="K81" s="48"/>
    </row>
    <row r="82" ht="15.75" customHeight="1">
      <c r="D82" s="48"/>
      <c r="E82" s="48"/>
      <c r="F82" s="48"/>
      <c r="G82" s="48"/>
      <c r="H82" s="48"/>
      <c r="I82" s="48"/>
      <c r="J82" s="48"/>
      <c r="K82" s="48"/>
    </row>
    <row r="83" ht="15.75" customHeight="1">
      <c r="D83" s="48"/>
      <c r="E83" s="48"/>
      <c r="F83" s="48"/>
      <c r="G83" s="48"/>
      <c r="H83" s="48"/>
      <c r="I83" s="48"/>
      <c r="J83" s="48"/>
      <c r="K83" s="48"/>
    </row>
    <row r="84" ht="15.75" customHeight="1">
      <c r="D84" s="48"/>
      <c r="E84" s="48"/>
      <c r="F84" s="48"/>
      <c r="G84" s="48"/>
      <c r="H84" s="48"/>
      <c r="I84" s="48"/>
      <c r="J84" s="48"/>
      <c r="K84" s="48"/>
    </row>
    <row r="85" ht="15.75" customHeight="1">
      <c r="D85" s="48"/>
      <c r="E85" s="48"/>
      <c r="F85" s="48"/>
      <c r="G85" s="48"/>
      <c r="H85" s="48"/>
      <c r="I85" s="48"/>
      <c r="J85" s="48"/>
      <c r="K85" s="48"/>
    </row>
    <row r="86" ht="15.75" customHeight="1">
      <c r="D86" s="48"/>
      <c r="E86" s="48"/>
      <c r="F86" s="48"/>
      <c r="G86" s="48"/>
      <c r="H86" s="48"/>
      <c r="I86" s="48"/>
      <c r="J86" s="48"/>
      <c r="K86" s="48"/>
    </row>
    <row r="87" ht="15.75" customHeight="1">
      <c r="D87" s="48"/>
      <c r="E87" s="48"/>
      <c r="F87" s="48"/>
      <c r="G87" s="48"/>
      <c r="H87" s="48"/>
      <c r="I87" s="48"/>
      <c r="J87" s="48"/>
      <c r="K87" s="48"/>
    </row>
    <row r="88" ht="15.75" customHeight="1">
      <c r="D88" s="48"/>
      <c r="E88" s="48"/>
      <c r="F88" s="48"/>
      <c r="G88" s="48"/>
      <c r="H88" s="48"/>
      <c r="I88" s="48"/>
      <c r="J88" s="48"/>
      <c r="K88" s="48"/>
    </row>
    <row r="89" ht="15.75" customHeight="1">
      <c r="D89" s="48"/>
      <c r="E89" s="48"/>
      <c r="F89" s="48"/>
      <c r="G89" s="48"/>
      <c r="H89" s="48"/>
      <c r="I89" s="48"/>
      <c r="J89" s="48"/>
      <c r="K89" s="48"/>
    </row>
    <row r="90" ht="15.75" customHeight="1">
      <c r="D90" s="48"/>
      <c r="E90" s="48"/>
      <c r="F90" s="48"/>
      <c r="G90" s="48"/>
      <c r="H90" s="48"/>
      <c r="I90" s="48"/>
      <c r="J90" s="48"/>
      <c r="K90" s="48"/>
    </row>
    <row r="91" ht="15.75" customHeight="1">
      <c r="D91" s="48"/>
      <c r="E91" s="48"/>
      <c r="F91" s="48"/>
      <c r="G91" s="48"/>
      <c r="H91" s="48"/>
      <c r="I91" s="48"/>
      <c r="J91" s="48"/>
      <c r="K91" s="48"/>
    </row>
    <row r="92" ht="15.75" customHeight="1">
      <c r="D92" s="48"/>
      <c r="E92" s="48"/>
      <c r="F92" s="48"/>
      <c r="G92" s="48"/>
      <c r="H92" s="48"/>
      <c r="I92" s="48"/>
      <c r="J92" s="48"/>
      <c r="K92" s="48"/>
    </row>
    <row r="93" ht="15.75" customHeight="1">
      <c r="D93" s="48"/>
      <c r="E93" s="48"/>
      <c r="F93" s="48"/>
      <c r="G93" s="48"/>
      <c r="H93" s="48"/>
      <c r="I93" s="48"/>
      <c r="J93" s="48"/>
      <c r="K93" s="48"/>
    </row>
    <row r="94" ht="15.75" customHeight="1">
      <c r="D94" s="48"/>
      <c r="E94" s="48"/>
      <c r="F94" s="48"/>
      <c r="G94" s="48"/>
      <c r="H94" s="48"/>
      <c r="I94" s="48"/>
      <c r="J94" s="48"/>
      <c r="K94" s="48"/>
    </row>
    <row r="95" ht="15.75" customHeight="1">
      <c r="D95" s="48"/>
      <c r="E95" s="48"/>
      <c r="F95" s="48"/>
      <c r="G95" s="48"/>
      <c r="H95" s="48"/>
      <c r="I95" s="48"/>
      <c r="J95" s="48"/>
      <c r="K95" s="48"/>
    </row>
    <row r="96" ht="15.75" customHeight="1">
      <c r="D96" s="48"/>
      <c r="E96" s="48"/>
      <c r="F96" s="48"/>
      <c r="G96" s="48"/>
      <c r="H96" s="48"/>
      <c r="I96" s="48"/>
      <c r="J96" s="48"/>
      <c r="K96" s="48"/>
    </row>
    <row r="97" ht="15.75" customHeight="1">
      <c r="D97" s="48"/>
      <c r="E97" s="48"/>
      <c r="F97" s="48"/>
      <c r="G97" s="48"/>
      <c r="H97" s="48"/>
      <c r="I97" s="48"/>
      <c r="J97" s="48"/>
      <c r="K97" s="48"/>
    </row>
    <row r="98" ht="15.75" customHeight="1">
      <c r="D98" s="48"/>
      <c r="E98" s="48"/>
      <c r="F98" s="48"/>
      <c r="G98" s="48"/>
      <c r="H98" s="48"/>
      <c r="I98" s="48"/>
      <c r="J98" s="48"/>
      <c r="K98" s="48"/>
    </row>
    <row r="99" ht="15.75" customHeight="1">
      <c r="D99" s="48"/>
      <c r="E99" s="48"/>
      <c r="F99" s="48"/>
      <c r="G99" s="48"/>
      <c r="H99" s="48"/>
      <c r="I99" s="48"/>
      <c r="J99" s="48"/>
      <c r="K99" s="48"/>
    </row>
    <row r="100" ht="15.75" customHeight="1">
      <c r="D100" s="48"/>
      <c r="E100" s="48"/>
      <c r="F100" s="48"/>
      <c r="G100" s="48"/>
      <c r="H100" s="48"/>
      <c r="I100" s="48"/>
      <c r="J100" s="48"/>
      <c r="K100" s="48"/>
    </row>
    <row r="101" ht="15.75" customHeight="1">
      <c r="D101" s="48"/>
      <c r="E101" s="48"/>
      <c r="F101" s="48"/>
      <c r="G101" s="48"/>
      <c r="H101" s="48"/>
      <c r="I101" s="48"/>
      <c r="J101" s="48"/>
      <c r="K101" s="48"/>
    </row>
    <row r="102" ht="15.75" customHeight="1">
      <c r="D102" s="48"/>
      <c r="E102" s="48"/>
      <c r="F102" s="48"/>
      <c r="G102" s="48"/>
      <c r="H102" s="48"/>
      <c r="I102" s="48"/>
      <c r="J102" s="48"/>
      <c r="K102" s="48"/>
    </row>
    <row r="103" ht="15.75" customHeight="1">
      <c r="D103" s="48"/>
      <c r="E103" s="48"/>
      <c r="F103" s="48"/>
      <c r="G103" s="48"/>
      <c r="H103" s="48"/>
      <c r="I103" s="48"/>
      <c r="J103" s="48"/>
      <c r="K103" s="48"/>
    </row>
    <row r="104" ht="15.75" customHeight="1">
      <c r="D104" s="48"/>
      <c r="E104" s="48"/>
      <c r="F104" s="48"/>
      <c r="G104" s="48"/>
      <c r="H104" s="48"/>
      <c r="I104" s="48"/>
      <c r="J104" s="48"/>
      <c r="K104" s="48"/>
    </row>
    <row r="105" ht="15.75" customHeight="1">
      <c r="D105" s="48"/>
      <c r="E105" s="48"/>
      <c r="F105" s="48"/>
      <c r="G105" s="48"/>
      <c r="H105" s="48"/>
      <c r="I105" s="48"/>
      <c r="J105" s="48"/>
      <c r="K105" s="48"/>
    </row>
    <row r="106" ht="15.75" customHeight="1">
      <c r="D106" s="48"/>
      <c r="E106" s="48"/>
      <c r="F106" s="48"/>
      <c r="G106" s="48"/>
      <c r="H106" s="48"/>
      <c r="I106" s="48"/>
      <c r="J106" s="48"/>
      <c r="K106" s="48"/>
    </row>
    <row r="107" ht="15.75" customHeight="1">
      <c r="D107" s="48"/>
      <c r="E107" s="48"/>
      <c r="F107" s="48"/>
      <c r="G107" s="48"/>
      <c r="H107" s="48"/>
      <c r="I107" s="48"/>
      <c r="J107" s="48"/>
      <c r="K107" s="48"/>
    </row>
    <row r="108" ht="15.75" customHeight="1">
      <c r="D108" s="48"/>
      <c r="E108" s="48"/>
      <c r="F108" s="48"/>
      <c r="G108" s="48"/>
      <c r="H108" s="48"/>
      <c r="I108" s="48"/>
      <c r="J108" s="48"/>
      <c r="K108" s="48"/>
    </row>
    <row r="109" ht="15.75" customHeight="1">
      <c r="D109" s="48"/>
      <c r="E109" s="48"/>
      <c r="F109" s="48"/>
      <c r="G109" s="48"/>
      <c r="H109" s="48"/>
      <c r="I109" s="48"/>
      <c r="J109" s="48"/>
      <c r="K109" s="48"/>
    </row>
    <row r="110" ht="15.75" customHeight="1">
      <c r="D110" s="48"/>
      <c r="E110" s="48"/>
      <c r="F110" s="48"/>
      <c r="G110" s="48"/>
      <c r="H110" s="48"/>
      <c r="I110" s="48"/>
      <c r="J110" s="48"/>
      <c r="K110" s="48"/>
    </row>
    <row r="111" ht="15.75" customHeight="1">
      <c r="D111" s="48"/>
      <c r="E111" s="48"/>
      <c r="F111" s="48"/>
      <c r="G111" s="48"/>
      <c r="H111" s="48"/>
      <c r="I111" s="48"/>
      <c r="J111" s="48"/>
      <c r="K111" s="48"/>
    </row>
    <row r="112" ht="15.75" customHeight="1">
      <c r="D112" s="48"/>
      <c r="E112" s="48"/>
      <c r="F112" s="48"/>
      <c r="G112" s="48"/>
      <c r="H112" s="48"/>
      <c r="I112" s="48"/>
      <c r="J112" s="48"/>
      <c r="K112" s="48"/>
    </row>
    <row r="113" ht="15.75" customHeight="1">
      <c r="D113" s="48"/>
      <c r="E113" s="48"/>
      <c r="F113" s="48"/>
      <c r="G113" s="48"/>
      <c r="H113" s="48"/>
      <c r="I113" s="48"/>
      <c r="J113" s="48"/>
      <c r="K113" s="48"/>
    </row>
    <row r="114" ht="15.75" customHeight="1">
      <c r="D114" s="48"/>
      <c r="E114" s="48"/>
      <c r="F114" s="48"/>
      <c r="G114" s="48"/>
      <c r="H114" s="48"/>
      <c r="I114" s="48"/>
      <c r="J114" s="48"/>
      <c r="K114" s="48"/>
    </row>
    <row r="115" ht="15.75" customHeight="1">
      <c r="D115" s="48"/>
      <c r="E115" s="48"/>
      <c r="F115" s="48"/>
      <c r="G115" s="48"/>
      <c r="H115" s="48"/>
      <c r="I115" s="48"/>
      <c r="J115" s="48"/>
      <c r="K115" s="48"/>
    </row>
    <row r="116" ht="15.75" customHeight="1">
      <c r="D116" s="48"/>
      <c r="E116" s="48"/>
      <c r="F116" s="48"/>
      <c r="G116" s="48"/>
      <c r="H116" s="48"/>
      <c r="I116" s="48"/>
      <c r="J116" s="48"/>
      <c r="K116" s="48"/>
    </row>
    <row r="117" ht="15.75" customHeight="1">
      <c r="D117" s="48"/>
      <c r="E117" s="48"/>
      <c r="F117" s="48"/>
      <c r="G117" s="48"/>
      <c r="H117" s="48"/>
      <c r="I117" s="48"/>
      <c r="J117" s="48"/>
      <c r="K117" s="48"/>
    </row>
    <row r="118" ht="15.75" customHeight="1">
      <c r="D118" s="48"/>
      <c r="E118" s="48"/>
      <c r="F118" s="48"/>
      <c r="G118" s="48"/>
      <c r="H118" s="48"/>
      <c r="I118" s="48"/>
      <c r="J118" s="48"/>
      <c r="K118" s="48"/>
    </row>
    <row r="119" ht="15.75" customHeight="1">
      <c r="D119" s="48"/>
      <c r="E119" s="48"/>
      <c r="F119" s="48"/>
      <c r="G119" s="48"/>
      <c r="H119" s="48"/>
      <c r="I119" s="48"/>
      <c r="J119" s="48"/>
      <c r="K119" s="48"/>
    </row>
    <row r="120" ht="15.75" customHeight="1">
      <c r="D120" s="48"/>
      <c r="E120" s="48"/>
      <c r="F120" s="48"/>
      <c r="G120" s="48"/>
      <c r="H120" s="48"/>
      <c r="I120" s="48"/>
      <c r="J120" s="48"/>
      <c r="K120" s="48"/>
    </row>
    <row r="121" ht="15.75" customHeight="1">
      <c r="D121" s="48"/>
      <c r="E121" s="48"/>
      <c r="F121" s="48"/>
      <c r="G121" s="48"/>
      <c r="H121" s="48"/>
      <c r="I121" s="48"/>
      <c r="J121" s="48"/>
      <c r="K121" s="48"/>
    </row>
    <row r="122" ht="15.75" customHeight="1">
      <c r="D122" s="48"/>
      <c r="E122" s="48"/>
      <c r="F122" s="48"/>
      <c r="G122" s="48"/>
      <c r="H122" s="48"/>
      <c r="I122" s="48"/>
      <c r="J122" s="48"/>
      <c r="K122" s="48"/>
    </row>
    <row r="123" ht="15.75" customHeight="1">
      <c r="D123" s="48"/>
      <c r="E123" s="48"/>
      <c r="F123" s="48"/>
      <c r="G123" s="48"/>
      <c r="H123" s="48"/>
      <c r="I123" s="48"/>
      <c r="J123" s="48"/>
      <c r="K123" s="48"/>
    </row>
    <row r="124" ht="15.75" customHeight="1">
      <c r="D124" s="48"/>
      <c r="E124" s="48"/>
      <c r="F124" s="48"/>
      <c r="G124" s="48"/>
      <c r="H124" s="48"/>
      <c r="I124" s="48"/>
      <c r="J124" s="48"/>
      <c r="K124" s="48"/>
    </row>
    <row r="125" ht="15.75" customHeight="1">
      <c r="D125" s="48"/>
      <c r="E125" s="48"/>
      <c r="F125" s="48"/>
      <c r="G125" s="48"/>
      <c r="H125" s="48"/>
      <c r="I125" s="48"/>
      <c r="J125" s="48"/>
      <c r="K125" s="48"/>
    </row>
    <row r="126" ht="15.75" customHeight="1">
      <c r="D126" s="48"/>
      <c r="E126" s="48"/>
      <c r="F126" s="48"/>
      <c r="G126" s="48"/>
      <c r="H126" s="48"/>
      <c r="I126" s="48"/>
      <c r="J126" s="48"/>
      <c r="K126" s="48"/>
    </row>
    <row r="127" ht="15.75" customHeight="1">
      <c r="D127" s="48"/>
      <c r="E127" s="48"/>
      <c r="F127" s="48"/>
      <c r="G127" s="48"/>
      <c r="H127" s="48"/>
      <c r="I127" s="48"/>
      <c r="J127" s="48"/>
      <c r="K127" s="48"/>
    </row>
    <row r="128" ht="15.75" customHeight="1">
      <c r="D128" s="48"/>
      <c r="E128" s="48"/>
      <c r="F128" s="48"/>
      <c r="G128" s="48"/>
      <c r="H128" s="48"/>
      <c r="I128" s="48"/>
      <c r="J128" s="48"/>
      <c r="K128" s="48"/>
    </row>
    <row r="129" ht="15.75" customHeight="1">
      <c r="D129" s="48"/>
      <c r="E129" s="48"/>
      <c r="F129" s="48"/>
      <c r="G129" s="48"/>
      <c r="H129" s="48"/>
      <c r="I129" s="48"/>
      <c r="J129" s="48"/>
      <c r="K129" s="48"/>
    </row>
    <row r="130" ht="15.75" customHeight="1">
      <c r="D130" s="48"/>
      <c r="E130" s="48"/>
      <c r="F130" s="48"/>
      <c r="G130" s="48"/>
      <c r="H130" s="48"/>
      <c r="I130" s="48"/>
      <c r="J130" s="48"/>
      <c r="K130" s="48"/>
    </row>
    <row r="131" ht="15.75" customHeight="1">
      <c r="D131" s="48"/>
      <c r="E131" s="48"/>
      <c r="F131" s="48"/>
      <c r="G131" s="48"/>
      <c r="H131" s="48"/>
      <c r="I131" s="48"/>
      <c r="J131" s="48"/>
      <c r="K131" s="48"/>
    </row>
    <row r="132" ht="15.75" customHeight="1">
      <c r="D132" s="48"/>
      <c r="E132" s="48"/>
      <c r="F132" s="48"/>
      <c r="G132" s="48"/>
      <c r="H132" s="48"/>
      <c r="I132" s="48"/>
      <c r="J132" s="48"/>
      <c r="K132" s="48"/>
    </row>
    <row r="133" ht="15.75" customHeight="1">
      <c r="D133" s="48"/>
      <c r="E133" s="48"/>
      <c r="F133" s="48"/>
      <c r="G133" s="48"/>
      <c r="H133" s="48"/>
      <c r="I133" s="48"/>
      <c r="J133" s="48"/>
      <c r="K133" s="48"/>
    </row>
    <row r="134" ht="15.75" customHeight="1">
      <c r="D134" s="48"/>
      <c r="E134" s="48"/>
      <c r="F134" s="48"/>
      <c r="G134" s="48"/>
      <c r="H134" s="48"/>
      <c r="I134" s="48"/>
      <c r="J134" s="48"/>
      <c r="K134" s="48"/>
    </row>
    <row r="135" ht="15.75" customHeight="1">
      <c r="D135" s="48"/>
      <c r="E135" s="48"/>
      <c r="F135" s="48"/>
      <c r="G135" s="48"/>
      <c r="H135" s="48"/>
      <c r="I135" s="48"/>
      <c r="J135" s="48"/>
      <c r="K135" s="48"/>
    </row>
    <row r="136" ht="15.75" customHeight="1">
      <c r="D136" s="48"/>
      <c r="E136" s="48"/>
      <c r="F136" s="48"/>
      <c r="G136" s="48"/>
      <c r="H136" s="48"/>
      <c r="I136" s="48"/>
      <c r="J136" s="48"/>
      <c r="K136" s="48"/>
    </row>
    <row r="137" ht="15.75" customHeight="1">
      <c r="D137" s="48"/>
      <c r="E137" s="48"/>
      <c r="F137" s="48"/>
      <c r="G137" s="48"/>
      <c r="H137" s="48"/>
      <c r="I137" s="48"/>
      <c r="J137" s="48"/>
      <c r="K137" s="48"/>
    </row>
    <row r="138" ht="15.75" customHeight="1">
      <c r="D138" s="48"/>
      <c r="E138" s="48"/>
      <c r="F138" s="48"/>
      <c r="G138" s="48"/>
      <c r="H138" s="48"/>
      <c r="I138" s="48"/>
      <c r="J138" s="48"/>
      <c r="K138" s="48"/>
    </row>
    <row r="139" ht="15.75" customHeight="1">
      <c r="D139" s="48"/>
      <c r="E139" s="48"/>
      <c r="F139" s="48"/>
      <c r="G139" s="48"/>
      <c r="H139" s="48"/>
      <c r="I139" s="48"/>
      <c r="J139" s="48"/>
      <c r="K139" s="48"/>
    </row>
    <row r="140" ht="15.75" customHeight="1">
      <c r="D140" s="48"/>
      <c r="E140" s="48"/>
      <c r="F140" s="48"/>
      <c r="G140" s="48"/>
      <c r="H140" s="48"/>
      <c r="I140" s="48"/>
      <c r="J140" s="48"/>
      <c r="K140" s="48"/>
    </row>
    <row r="141" ht="15.75" customHeight="1">
      <c r="D141" s="48"/>
      <c r="E141" s="48"/>
      <c r="F141" s="48"/>
      <c r="G141" s="48"/>
      <c r="H141" s="48"/>
      <c r="I141" s="48"/>
      <c r="J141" s="48"/>
      <c r="K141" s="48"/>
    </row>
    <row r="142" ht="15.75" customHeight="1">
      <c r="D142" s="48"/>
      <c r="E142" s="48"/>
      <c r="F142" s="48"/>
      <c r="G142" s="48"/>
      <c r="H142" s="48"/>
      <c r="I142" s="48"/>
      <c r="J142" s="48"/>
      <c r="K142" s="48"/>
    </row>
    <row r="143" ht="15.75" customHeight="1">
      <c r="D143" s="48"/>
      <c r="E143" s="48"/>
      <c r="F143" s="48"/>
      <c r="G143" s="48"/>
      <c r="H143" s="48"/>
      <c r="I143" s="48"/>
      <c r="J143" s="48"/>
      <c r="K143" s="48"/>
    </row>
    <row r="144" ht="15.75" customHeight="1">
      <c r="D144" s="48"/>
      <c r="E144" s="48"/>
      <c r="F144" s="48"/>
      <c r="G144" s="48"/>
      <c r="H144" s="48"/>
      <c r="I144" s="48"/>
      <c r="J144" s="48"/>
      <c r="K144" s="48"/>
    </row>
    <row r="145" ht="15.75" customHeight="1">
      <c r="D145" s="48"/>
      <c r="E145" s="48"/>
      <c r="F145" s="48"/>
      <c r="G145" s="48"/>
      <c r="H145" s="48"/>
      <c r="I145" s="48"/>
      <c r="J145" s="48"/>
      <c r="K145" s="48"/>
    </row>
    <row r="146" ht="15.75" customHeight="1">
      <c r="D146" s="48"/>
      <c r="E146" s="48"/>
      <c r="F146" s="48"/>
      <c r="G146" s="48"/>
      <c r="H146" s="48"/>
      <c r="I146" s="48"/>
      <c r="J146" s="48"/>
      <c r="K146" s="48"/>
    </row>
    <row r="147" ht="15.75" customHeight="1">
      <c r="D147" s="48"/>
      <c r="E147" s="48"/>
      <c r="F147" s="48"/>
      <c r="G147" s="48"/>
      <c r="H147" s="48"/>
      <c r="I147" s="48"/>
      <c r="J147" s="48"/>
      <c r="K147" s="48"/>
    </row>
    <row r="148" ht="15.75" customHeight="1">
      <c r="D148" s="48"/>
      <c r="E148" s="48"/>
      <c r="F148" s="48"/>
      <c r="G148" s="48"/>
      <c r="H148" s="48"/>
      <c r="I148" s="48"/>
      <c r="J148" s="48"/>
      <c r="K148" s="48"/>
    </row>
    <row r="149" ht="15.75" customHeight="1">
      <c r="D149" s="48"/>
      <c r="E149" s="48"/>
      <c r="F149" s="48"/>
      <c r="G149" s="48"/>
      <c r="H149" s="48"/>
      <c r="I149" s="48"/>
      <c r="J149" s="48"/>
      <c r="K149" s="48"/>
    </row>
    <row r="150" ht="15.75" customHeight="1">
      <c r="D150" s="48"/>
      <c r="E150" s="48"/>
      <c r="F150" s="48"/>
      <c r="G150" s="48"/>
      <c r="H150" s="48"/>
      <c r="I150" s="48"/>
      <c r="J150" s="48"/>
      <c r="K150" s="48"/>
    </row>
    <row r="151" ht="15.75" customHeight="1">
      <c r="D151" s="48"/>
      <c r="E151" s="48"/>
      <c r="F151" s="48"/>
      <c r="G151" s="48"/>
      <c r="H151" s="48"/>
      <c r="I151" s="48"/>
      <c r="J151" s="48"/>
      <c r="K151" s="48"/>
    </row>
    <row r="152" ht="15.75" customHeight="1">
      <c r="D152" s="48"/>
      <c r="E152" s="48"/>
      <c r="F152" s="48"/>
      <c r="G152" s="48"/>
      <c r="H152" s="48"/>
      <c r="I152" s="48"/>
      <c r="J152" s="48"/>
      <c r="K152" s="48"/>
    </row>
    <row r="153" ht="15.75" customHeight="1">
      <c r="D153" s="48"/>
      <c r="E153" s="48"/>
      <c r="F153" s="48"/>
      <c r="G153" s="48"/>
      <c r="H153" s="48"/>
      <c r="I153" s="48"/>
      <c r="J153" s="48"/>
      <c r="K153" s="48"/>
    </row>
    <row r="154" ht="15.75" customHeight="1">
      <c r="D154" s="48"/>
      <c r="E154" s="48"/>
      <c r="F154" s="48"/>
      <c r="G154" s="48"/>
      <c r="H154" s="48"/>
      <c r="I154" s="48"/>
      <c r="J154" s="48"/>
      <c r="K154" s="48"/>
    </row>
    <row r="155" ht="15.75" customHeight="1">
      <c r="D155" s="48"/>
      <c r="E155" s="48"/>
      <c r="F155" s="48"/>
      <c r="G155" s="48"/>
      <c r="H155" s="48"/>
      <c r="I155" s="48"/>
      <c r="J155" s="48"/>
      <c r="K155" s="48"/>
    </row>
    <row r="156" ht="15.75" customHeight="1">
      <c r="D156" s="48"/>
      <c r="E156" s="48"/>
      <c r="F156" s="48"/>
      <c r="G156" s="48"/>
      <c r="H156" s="48"/>
      <c r="I156" s="48"/>
      <c r="J156" s="48"/>
      <c r="K156" s="48"/>
    </row>
    <row r="157" ht="15.75" customHeight="1">
      <c r="D157" s="48"/>
      <c r="E157" s="48"/>
      <c r="F157" s="48"/>
      <c r="G157" s="48"/>
      <c r="H157" s="48"/>
      <c r="I157" s="48"/>
      <c r="J157" s="48"/>
      <c r="K157" s="48"/>
    </row>
    <row r="158" ht="15.75" customHeight="1">
      <c r="D158" s="48"/>
      <c r="E158" s="48"/>
      <c r="F158" s="48"/>
      <c r="G158" s="48"/>
      <c r="H158" s="48"/>
      <c r="I158" s="48"/>
      <c r="J158" s="48"/>
      <c r="K158" s="48"/>
    </row>
    <row r="159" ht="15.75" customHeight="1">
      <c r="D159" s="48"/>
      <c r="E159" s="48"/>
      <c r="F159" s="48"/>
      <c r="G159" s="48"/>
      <c r="H159" s="48"/>
      <c r="I159" s="48"/>
      <c r="J159" s="48"/>
      <c r="K159" s="48"/>
    </row>
    <row r="160" ht="15.75" customHeight="1">
      <c r="D160" s="48"/>
      <c r="E160" s="48"/>
      <c r="F160" s="48"/>
      <c r="G160" s="48"/>
      <c r="H160" s="48"/>
      <c r="I160" s="48"/>
      <c r="J160" s="48"/>
      <c r="K160" s="48"/>
    </row>
    <row r="161" ht="15.75" customHeight="1">
      <c r="D161" s="48"/>
      <c r="E161" s="48"/>
      <c r="F161" s="48"/>
      <c r="G161" s="48"/>
      <c r="H161" s="48"/>
      <c r="I161" s="48"/>
      <c r="J161" s="48"/>
      <c r="K161" s="48"/>
    </row>
    <row r="162" ht="15.75" customHeight="1">
      <c r="D162" s="48"/>
      <c r="E162" s="48"/>
      <c r="F162" s="48"/>
      <c r="G162" s="48"/>
      <c r="H162" s="48"/>
      <c r="I162" s="48"/>
      <c r="J162" s="48"/>
      <c r="K162" s="48"/>
    </row>
    <row r="163" ht="15.75" customHeight="1">
      <c r="D163" s="48"/>
      <c r="E163" s="48"/>
      <c r="F163" s="48"/>
      <c r="G163" s="48"/>
      <c r="H163" s="48"/>
      <c r="I163" s="48"/>
      <c r="J163" s="48"/>
      <c r="K163" s="48"/>
    </row>
    <row r="164" ht="15.75" customHeight="1">
      <c r="D164" s="48"/>
      <c r="E164" s="48"/>
      <c r="F164" s="48"/>
      <c r="G164" s="48"/>
      <c r="H164" s="48"/>
      <c r="I164" s="48"/>
      <c r="J164" s="48"/>
      <c r="K164" s="48"/>
    </row>
    <row r="165" ht="15.75" customHeight="1">
      <c r="D165" s="48"/>
      <c r="E165" s="48"/>
      <c r="F165" s="48"/>
      <c r="G165" s="48"/>
      <c r="H165" s="48"/>
      <c r="I165" s="48"/>
      <c r="J165" s="48"/>
      <c r="K165" s="48"/>
    </row>
    <row r="166" ht="15.75" customHeight="1">
      <c r="D166" s="48"/>
      <c r="E166" s="48"/>
      <c r="F166" s="48"/>
      <c r="G166" s="48"/>
      <c r="H166" s="48"/>
      <c r="I166" s="48"/>
      <c r="J166" s="48"/>
      <c r="K166" s="48"/>
    </row>
    <row r="167" ht="15.75" customHeight="1">
      <c r="D167" s="48"/>
      <c r="E167" s="48"/>
      <c r="F167" s="48"/>
      <c r="G167" s="48"/>
      <c r="H167" s="48"/>
      <c r="I167" s="48"/>
      <c r="J167" s="48"/>
      <c r="K167" s="48"/>
    </row>
    <row r="168" ht="15.75" customHeight="1">
      <c r="D168" s="48"/>
      <c r="E168" s="48"/>
      <c r="F168" s="48"/>
      <c r="G168" s="48"/>
      <c r="H168" s="48"/>
      <c r="I168" s="48"/>
      <c r="J168" s="48"/>
      <c r="K168" s="48"/>
    </row>
    <row r="169" ht="15.75" customHeight="1">
      <c r="D169" s="48"/>
      <c r="E169" s="48"/>
      <c r="F169" s="48"/>
      <c r="G169" s="48"/>
      <c r="H169" s="48"/>
      <c r="I169" s="48"/>
      <c r="J169" s="48"/>
      <c r="K169" s="48"/>
    </row>
    <row r="170" ht="15.75" customHeight="1">
      <c r="D170" s="48"/>
      <c r="E170" s="48"/>
      <c r="F170" s="48"/>
      <c r="G170" s="48"/>
      <c r="H170" s="48"/>
      <c r="I170" s="48"/>
      <c r="J170" s="48"/>
      <c r="K170" s="48"/>
    </row>
    <row r="171" ht="15.75" customHeight="1">
      <c r="D171" s="48"/>
      <c r="E171" s="48"/>
      <c r="F171" s="48"/>
      <c r="G171" s="48"/>
      <c r="H171" s="48"/>
      <c r="I171" s="48"/>
      <c r="J171" s="48"/>
      <c r="K171" s="48"/>
    </row>
    <row r="172" ht="15.75" customHeight="1">
      <c r="D172" s="48"/>
      <c r="E172" s="48"/>
      <c r="F172" s="48"/>
      <c r="G172" s="48"/>
      <c r="H172" s="48"/>
      <c r="I172" s="48"/>
      <c r="J172" s="48"/>
      <c r="K172" s="48"/>
    </row>
    <row r="173" ht="15.75" customHeight="1">
      <c r="D173" s="48"/>
      <c r="E173" s="48"/>
      <c r="F173" s="48"/>
      <c r="G173" s="48"/>
      <c r="H173" s="48"/>
      <c r="I173" s="48"/>
      <c r="J173" s="48"/>
      <c r="K173" s="48"/>
    </row>
    <row r="174" ht="15.75" customHeight="1">
      <c r="D174" s="48"/>
      <c r="E174" s="48"/>
      <c r="F174" s="48"/>
      <c r="G174" s="48"/>
      <c r="H174" s="48"/>
      <c r="I174" s="48"/>
      <c r="J174" s="48"/>
      <c r="K174" s="48"/>
    </row>
    <row r="175" ht="15.75" customHeight="1">
      <c r="D175" s="48"/>
      <c r="E175" s="48"/>
      <c r="F175" s="48"/>
      <c r="G175" s="48"/>
      <c r="H175" s="48"/>
      <c r="I175" s="48"/>
      <c r="J175" s="48"/>
      <c r="K175" s="48"/>
    </row>
    <row r="176" ht="15.75" customHeight="1">
      <c r="D176" s="48"/>
      <c r="E176" s="48"/>
      <c r="F176" s="48"/>
      <c r="G176" s="48"/>
      <c r="H176" s="48"/>
      <c r="I176" s="48"/>
      <c r="J176" s="48"/>
      <c r="K176" s="48"/>
    </row>
    <row r="177" ht="15.75" customHeight="1">
      <c r="D177" s="48"/>
      <c r="E177" s="48"/>
      <c r="F177" s="48"/>
      <c r="G177" s="48"/>
      <c r="H177" s="48"/>
      <c r="I177" s="48"/>
      <c r="J177" s="48"/>
      <c r="K177" s="48"/>
    </row>
    <row r="178" ht="15.75" customHeight="1">
      <c r="D178" s="48"/>
      <c r="E178" s="48"/>
      <c r="F178" s="48"/>
      <c r="G178" s="48"/>
      <c r="H178" s="48"/>
      <c r="I178" s="48"/>
      <c r="J178" s="48"/>
      <c r="K178" s="48"/>
    </row>
    <row r="179" ht="15.75" customHeight="1">
      <c r="D179" s="48"/>
      <c r="E179" s="48"/>
      <c r="F179" s="48"/>
      <c r="G179" s="48"/>
      <c r="H179" s="48"/>
      <c r="I179" s="48"/>
      <c r="J179" s="48"/>
      <c r="K179" s="48"/>
    </row>
    <row r="180" ht="15.75" customHeight="1">
      <c r="D180" s="48"/>
      <c r="E180" s="48"/>
      <c r="F180" s="48"/>
      <c r="G180" s="48"/>
      <c r="H180" s="48"/>
      <c r="I180" s="48"/>
      <c r="J180" s="48"/>
      <c r="K180" s="48"/>
    </row>
    <row r="181" ht="15.75" customHeight="1">
      <c r="D181" s="48"/>
      <c r="E181" s="48"/>
      <c r="F181" s="48"/>
      <c r="G181" s="48"/>
      <c r="H181" s="48"/>
      <c r="I181" s="48"/>
      <c r="J181" s="48"/>
      <c r="K181" s="48"/>
    </row>
    <row r="182" ht="15.75" customHeight="1">
      <c r="D182" s="48"/>
      <c r="E182" s="48"/>
      <c r="F182" s="48"/>
      <c r="G182" s="48"/>
      <c r="H182" s="48"/>
      <c r="I182" s="48"/>
      <c r="J182" s="48"/>
      <c r="K182" s="48"/>
    </row>
    <row r="183" ht="15.75" customHeight="1">
      <c r="D183" s="48"/>
      <c r="E183" s="48"/>
      <c r="F183" s="48"/>
      <c r="G183" s="48"/>
      <c r="H183" s="48"/>
      <c r="I183" s="48"/>
      <c r="J183" s="48"/>
      <c r="K183" s="48"/>
    </row>
    <row r="184" ht="15.75" customHeight="1">
      <c r="D184" s="48"/>
      <c r="E184" s="48"/>
      <c r="F184" s="48"/>
      <c r="G184" s="48"/>
      <c r="H184" s="48"/>
      <c r="I184" s="48"/>
      <c r="J184" s="48"/>
      <c r="K184" s="48"/>
    </row>
    <row r="185" ht="15.75" customHeight="1">
      <c r="D185" s="48"/>
      <c r="E185" s="48"/>
      <c r="F185" s="48"/>
      <c r="G185" s="48"/>
      <c r="H185" s="48"/>
      <c r="I185" s="48"/>
      <c r="J185" s="48"/>
      <c r="K185" s="48"/>
    </row>
    <row r="186" ht="15.75" customHeight="1">
      <c r="D186" s="48"/>
      <c r="E186" s="48"/>
      <c r="F186" s="48"/>
      <c r="G186" s="48"/>
      <c r="H186" s="48"/>
      <c r="I186" s="48"/>
      <c r="J186" s="48"/>
      <c r="K186" s="48"/>
    </row>
    <row r="187" ht="15.75" customHeight="1">
      <c r="D187" s="48"/>
      <c r="E187" s="48"/>
      <c r="F187" s="48"/>
      <c r="G187" s="48"/>
      <c r="H187" s="48"/>
      <c r="I187" s="48"/>
      <c r="J187" s="48"/>
      <c r="K187" s="48"/>
    </row>
    <row r="188" ht="15.75" customHeight="1">
      <c r="D188" s="48"/>
      <c r="E188" s="48"/>
      <c r="F188" s="48"/>
      <c r="G188" s="48"/>
      <c r="H188" s="48"/>
      <c r="I188" s="48"/>
      <c r="J188" s="48"/>
      <c r="K188" s="48"/>
    </row>
    <row r="189" ht="15.75" customHeight="1">
      <c r="D189" s="48"/>
      <c r="E189" s="48"/>
      <c r="F189" s="48"/>
      <c r="G189" s="48"/>
      <c r="H189" s="48"/>
      <c r="I189" s="48"/>
      <c r="J189" s="48"/>
      <c r="K189" s="48"/>
    </row>
    <row r="190" ht="15.75" customHeight="1">
      <c r="D190" s="48"/>
      <c r="E190" s="48"/>
      <c r="F190" s="48"/>
      <c r="G190" s="48"/>
      <c r="H190" s="48"/>
      <c r="I190" s="48"/>
      <c r="J190" s="48"/>
      <c r="K190" s="48"/>
    </row>
    <row r="191" ht="15.75" customHeight="1">
      <c r="D191" s="48"/>
      <c r="E191" s="48"/>
      <c r="F191" s="48"/>
      <c r="G191" s="48"/>
      <c r="H191" s="48"/>
      <c r="I191" s="48"/>
      <c r="J191" s="48"/>
      <c r="K191" s="48"/>
    </row>
    <row r="192" ht="15.75" customHeight="1">
      <c r="D192" s="48"/>
      <c r="E192" s="48"/>
      <c r="F192" s="48"/>
      <c r="G192" s="48"/>
      <c r="H192" s="48"/>
      <c r="I192" s="48"/>
      <c r="J192" s="48"/>
      <c r="K192" s="48"/>
    </row>
    <row r="193" ht="15.75" customHeight="1">
      <c r="D193" s="48"/>
      <c r="E193" s="48"/>
      <c r="F193" s="48"/>
      <c r="G193" s="48"/>
      <c r="H193" s="48"/>
      <c r="I193" s="48"/>
      <c r="J193" s="48"/>
      <c r="K193" s="48"/>
    </row>
    <row r="194" ht="15.75" customHeight="1">
      <c r="D194" s="48"/>
      <c r="E194" s="48"/>
      <c r="F194" s="48"/>
      <c r="G194" s="48"/>
      <c r="H194" s="48"/>
      <c r="I194" s="48"/>
      <c r="J194" s="48"/>
      <c r="K194" s="48"/>
    </row>
    <row r="195" ht="15.75" customHeight="1">
      <c r="D195" s="48"/>
      <c r="E195" s="48"/>
      <c r="F195" s="48"/>
      <c r="G195" s="48"/>
      <c r="H195" s="48"/>
      <c r="I195" s="48"/>
      <c r="J195" s="48"/>
      <c r="K195" s="48"/>
    </row>
    <row r="196" ht="15.75" customHeight="1">
      <c r="D196" s="48"/>
      <c r="E196" s="48"/>
      <c r="F196" s="48"/>
      <c r="G196" s="48"/>
      <c r="H196" s="48"/>
      <c r="I196" s="48"/>
      <c r="J196" s="48"/>
      <c r="K196" s="48"/>
    </row>
    <row r="197" ht="15.75" customHeight="1">
      <c r="D197" s="48"/>
      <c r="E197" s="48"/>
      <c r="F197" s="48"/>
      <c r="G197" s="48"/>
      <c r="H197" s="48"/>
      <c r="I197" s="48"/>
      <c r="J197" s="48"/>
      <c r="K197" s="48"/>
    </row>
    <row r="198" ht="15.75" customHeight="1">
      <c r="D198" s="48"/>
      <c r="E198" s="48"/>
      <c r="F198" s="48"/>
      <c r="G198" s="48"/>
      <c r="H198" s="48"/>
      <c r="I198" s="48"/>
      <c r="J198" s="48"/>
      <c r="K198" s="48"/>
    </row>
    <row r="199" ht="15.75" customHeight="1">
      <c r="D199" s="48"/>
      <c r="E199" s="48"/>
      <c r="F199" s="48"/>
      <c r="G199" s="48"/>
      <c r="H199" s="48"/>
      <c r="I199" s="48"/>
      <c r="J199" s="48"/>
      <c r="K199" s="48"/>
    </row>
    <row r="200" ht="15.75" customHeight="1">
      <c r="D200" s="48"/>
      <c r="E200" s="48"/>
      <c r="F200" s="48"/>
      <c r="G200" s="48"/>
      <c r="H200" s="48"/>
      <c r="I200" s="48"/>
      <c r="J200" s="48"/>
      <c r="K200" s="48"/>
    </row>
    <row r="201" ht="15.75" customHeight="1">
      <c r="D201" s="48"/>
      <c r="E201" s="48"/>
      <c r="F201" s="48"/>
      <c r="G201" s="48"/>
      <c r="H201" s="48"/>
      <c r="I201" s="48"/>
      <c r="J201" s="48"/>
      <c r="K201" s="48"/>
    </row>
    <row r="202" ht="15.75" customHeight="1">
      <c r="D202" s="48"/>
      <c r="E202" s="48"/>
      <c r="F202" s="48"/>
      <c r="G202" s="48"/>
      <c r="H202" s="48"/>
      <c r="I202" s="48"/>
      <c r="J202" s="48"/>
      <c r="K202" s="48"/>
    </row>
    <row r="203" ht="15.75" customHeight="1">
      <c r="D203" s="48"/>
      <c r="E203" s="48"/>
      <c r="F203" s="48"/>
      <c r="G203" s="48"/>
      <c r="H203" s="48"/>
      <c r="I203" s="48"/>
      <c r="J203" s="48"/>
      <c r="K203" s="48"/>
    </row>
    <row r="204" ht="15.75" customHeight="1">
      <c r="D204" s="48"/>
      <c r="E204" s="48"/>
      <c r="F204" s="48"/>
      <c r="G204" s="48"/>
      <c r="H204" s="48"/>
      <c r="I204" s="48"/>
      <c r="J204" s="48"/>
      <c r="K204" s="48"/>
    </row>
    <row r="205" ht="15.75" customHeight="1">
      <c r="D205" s="48"/>
      <c r="E205" s="48"/>
      <c r="F205" s="48"/>
      <c r="G205" s="48"/>
      <c r="H205" s="48"/>
      <c r="I205" s="48"/>
      <c r="J205" s="48"/>
      <c r="K205" s="48"/>
    </row>
    <row r="206" ht="15.75" customHeight="1">
      <c r="D206" s="48"/>
      <c r="E206" s="48"/>
      <c r="F206" s="48"/>
      <c r="G206" s="48"/>
      <c r="H206" s="48"/>
      <c r="I206" s="48"/>
      <c r="J206" s="48"/>
      <c r="K206" s="48"/>
    </row>
    <row r="207" ht="15.75" customHeight="1">
      <c r="D207" s="48"/>
      <c r="E207" s="48"/>
      <c r="F207" s="48"/>
      <c r="G207" s="48"/>
      <c r="H207" s="48"/>
      <c r="I207" s="48"/>
      <c r="J207" s="48"/>
      <c r="K207" s="48"/>
    </row>
    <row r="208" ht="15.75" customHeight="1">
      <c r="D208" s="48"/>
      <c r="E208" s="48"/>
      <c r="F208" s="48"/>
      <c r="G208" s="48"/>
      <c r="H208" s="48"/>
      <c r="I208" s="48"/>
      <c r="J208" s="48"/>
      <c r="K208" s="48"/>
    </row>
    <row r="209" ht="15.75" customHeight="1">
      <c r="D209" s="48"/>
      <c r="E209" s="48"/>
      <c r="F209" s="48"/>
      <c r="G209" s="48"/>
      <c r="H209" s="48"/>
      <c r="I209" s="48"/>
      <c r="J209" s="48"/>
      <c r="K209" s="48"/>
    </row>
    <row r="210" ht="15.75" customHeight="1">
      <c r="D210" s="48"/>
      <c r="E210" s="48"/>
      <c r="F210" s="48"/>
      <c r="G210" s="48"/>
      <c r="H210" s="48"/>
      <c r="I210" s="48"/>
      <c r="J210" s="48"/>
      <c r="K210" s="48"/>
    </row>
    <row r="211" ht="15.75" customHeight="1">
      <c r="D211" s="48"/>
      <c r="E211" s="48"/>
      <c r="F211" s="48"/>
      <c r="G211" s="48"/>
      <c r="H211" s="48"/>
      <c r="I211" s="48"/>
      <c r="J211" s="48"/>
      <c r="K211" s="48"/>
    </row>
    <row r="212" ht="15.75" customHeight="1">
      <c r="D212" s="48"/>
      <c r="E212" s="48"/>
      <c r="F212" s="48"/>
      <c r="G212" s="48"/>
      <c r="H212" s="48"/>
      <c r="I212" s="48"/>
      <c r="J212" s="48"/>
      <c r="K212" s="48"/>
    </row>
    <row r="213" ht="15.75" customHeight="1">
      <c r="D213" s="48"/>
      <c r="E213" s="48"/>
      <c r="F213" s="48"/>
      <c r="G213" s="48"/>
      <c r="H213" s="48"/>
      <c r="I213" s="48"/>
      <c r="J213" s="48"/>
      <c r="K213" s="48"/>
    </row>
    <row r="214" ht="15.75" customHeight="1">
      <c r="D214" s="48"/>
      <c r="E214" s="48"/>
      <c r="F214" s="48"/>
      <c r="G214" s="48"/>
      <c r="H214" s="48"/>
      <c r="I214" s="48"/>
      <c r="J214" s="48"/>
      <c r="K214" s="48"/>
    </row>
    <row r="215" ht="15.75" customHeight="1">
      <c r="D215" s="48"/>
      <c r="E215" s="48"/>
      <c r="F215" s="48"/>
      <c r="G215" s="48"/>
      <c r="H215" s="48"/>
      <c r="I215" s="48"/>
      <c r="J215" s="48"/>
      <c r="K215" s="48"/>
    </row>
    <row r="216" ht="15.75" customHeight="1">
      <c r="D216" s="48"/>
      <c r="E216" s="48"/>
      <c r="F216" s="48"/>
      <c r="G216" s="48"/>
      <c r="H216" s="48"/>
      <c r="I216" s="48"/>
      <c r="J216" s="48"/>
      <c r="K216" s="48"/>
    </row>
    <row r="217" ht="15.75" customHeight="1">
      <c r="D217" s="48"/>
      <c r="E217" s="48"/>
      <c r="F217" s="48"/>
      <c r="G217" s="48"/>
      <c r="H217" s="48"/>
      <c r="I217" s="48"/>
      <c r="J217" s="48"/>
      <c r="K217" s="48"/>
    </row>
    <row r="218" ht="15.75" customHeight="1">
      <c r="D218" s="48"/>
      <c r="E218" s="48"/>
      <c r="F218" s="48"/>
      <c r="G218" s="48"/>
      <c r="H218" s="48"/>
      <c r="I218" s="48"/>
      <c r="J218" s="48"/>
      <c r="K218" s="48"/>
    </row>
    <row r="219" ht="15.75" customHeight="1">
      <c r="D219" s="48"/>
      <c r="E219" s="48"/>
      <c r="F219" s="48"/>
      <c r="G219" s="48"/>
      <c r="H219" s="48"/>
      <c r="I219" s="48"/>
      <c r="J219" s="48"/>
      <c r="K219" s="48"/>
    </row>
    <row r="220" ht="15.75" customHeight="1">
      <c r="D220" s="48"/>
      <c r="E220" s="48"/>
      <c r="F220" s="48"/>
      <c r="G220" s="48"/>
      <c r="H220" s="48"/>
      <c r="I220" s="48"/>
      <c r="J220" s="48"/>
      <c r="K220" s="48"/>
    </row>
    <row r="221" ht="15.75" customHeight="1">
      <c r="D221" s="48"/>
      <c r="E221" s="48"/>
      <c r="F221" s="48"/>
      <c r="G221" s="48"/>
      <c r="H221" s="48"/>
      <c r="I221" s="48"/>
      <c r="J221" s="48"/>
      <c r="K221" s="48"/>
    </row>
    <row r="222" ht="15.75" customHeight="1">
      <c r="D222" s="48"/>
      <c r="E222" s="48"/>
      <c r="F222" s="48"/>
      <c r="G222" s="48"/>
      <c r="H222" s="48"/>
      <c r="I222" s="48"/>
      <c r="J222" s="48"/>
      <c r="K222" s="48"/>
    </row>
    <row r="223" ht="15.75" customHeight="1">
      <c r="D223" s="48"/>
      <c r="E223" s="48"/>
      <c r="F223" s="48"/>
      <c r="G223" s="48"/>
      <c r="H223" s="48"/>
      <c r="I223" s="48"/>
      <c r="J223" s="48"/>
      <c r="K223" s="48"/>
    </row>
    <row r="224" ht="15.75" customHeight="1">
      <c r="D224" s="48"/>
      <c r="E224" s="48"/>
      <c r="F224" s="48"/>
      <c r="G224" s="48"/>
      <c r="H224" s="48"/>
      <c r="I224" s="48"/>
      <c r="J224" s="48"/>
      <c r="K224" s="48"/>
    </row>
    <row r="225" ht="15.75" customHeight="1">
      <c r="D225" s="48"/>
      <c r="E225" s="48"/>
      <c r="F225" s="48"/>
      <c r="G225" s="48"/>
      <c r="H225" s="48"/>
      <c r="I225" s="48"/>
      <c r="J225" s="48"/>
      <c r="K225" s="48"/>
    </row>
    <row r="226" ht="15.75" customHeight="1">
      <c r="D226" s="48"/>
      <c r="E226" s="48"/>
      <c r="F226" s="48"/>
      <c r="G226" s="48"/>
      <c r="H226" s="48"/>
      <c r="I226" s="48"/>
      <c r="J226" s="48"/>
      <c r="K226" s="48"/>
    </row>
    <row r="227" ht="15.75" customHeight="1">
      <c r="D227" s="48"/>
      <c r="E227" s="48"/>
      <c r="F227" s="48"/>
      <c r="G227" s="48"/>
      <c r="H227" s="48"/>
      <c r="I227" s="48"/>
      <c r="J227" s="48"/>
      <c r="K227" s="48"/>
    </row>
    <row r="228" ht="15.75" customHeight="1">
      <c r="D228" s="48"/>
      <c r="E228" s="48"/>
      <c r="F228" s="48"/>
      <c r="G228" s="48"/>
      <c r="H228" s="48"/>
      <c r="I228" s="48"/>
      <c r="J228" s="48"/>
      <c r="K228" s="48"/>
    </row>
    <row r="229" ht="15.75" customHeight="1">
      <c r="D229" s="48"/>
      <c r="E229" s="48"/>
      <c r="F229" s="48"/>
      <c r="G229" s="48"/>
      <c r="H229" s="48"/>
      <c r="I229" s="48"/>
      <c r="J229" s="48"/>
      <c r="K229" s="48"/>
    </row>
    <row r="230" ht="15.75" customHeight="1">
      <c r="D230" s="48"/>
      <c r="E230" s="48"/>
      <c r="F230" s="48"/>
      <c r="G230" s="48"/>
      <c r="H230" s="48"/>
      <c r="I230" s="48"/>
      <c r="J230" s="48"/>
      <c r="K230" s="48"/>
    </row>
    <row r="231" ht="15.75" customHeight="1">
      <c r="D231" s="48"/>
      <c r="E231" s="48"/>
      <c r="F231" s="48"/>
      <c r="G231" s="48"/>
      <c r="H231" s="48"/>
      <c r="I231" s="48"/>
      <c r="J231" s="48"/>
      <c r="K231" s="48"/>
    </row>
    <row r="232" ht="15.75" customHeight="1">
      <c r="D232" s="48"/>
      <c r="E232" s="48"/>
      <c r="F232" s="48"/>
      <c r="G232" s="48"/>
      <c r="H232" s="48"/>
      <c r="I232" s="48"/>
      <c r="J232" s="48"/>
      <c r="K232" s="48"/>
    </row>
    <row r="233" ht="15.75" customHeight="1">
      <c r="D233" s="48"/>
      <c r="E233" s="48"/>
      <c r="F233" s="48"/>
      <c r="G233" s="48"/>
      <c r="H233" s="48"/>
      <c r="I233" s="48"/>
      <c r="J233" s="48"/>
      <c r="K233" s="48"/>
    </row>
    <row r="234" ht="15.75" customHeight="1">
      <c r="D234" s="48"/>
      <c r="E234" s="48"/>
      <c r="F234" s="48"/>
      <c r="G234" s="48"/>
      <c r="H234" s="48"/>
      <c r="I234" s="48"/>
      <c r="J234" s="48"/>
      <c r="K234" s="48"/>
    </row>
    <row r="235" ht="15.75" customHeight="1">
      <c r="D235" s="48"/>
      <c r="E235" s="48"/>
      <c r="F235" s="48"/>
      <c r="G235" s="48"/>
      <c r="H235" s="48"/>
      <c r="I235" s="48"/>
      <c r="J235" s="48"/>
      <c r="K235" s="48"/>
    </row>
    <row r="236" ht="15.75" customHeight="1">
      <c r="D236" s="48"/>
      <c r="E236" s="48"/>
      <c r="F236" s="48"/>
      <c r="G236" s="48"/>
      <c r="H236" s="48"/>
      <c r="I236" s="48"/>
      <c r="J236" s="48"/>
      <c r="K236" s="48"/>
    </row>
    <row r="237" ht="15.75" customHeight="1">
      <c r="D237" s="48"/>
      <c r="E237" s="48"/>
      <c r="F237" s="48"/>
      <c r="G237" s="48"/>
      <c r="H237" s="48"/>
      <c r="I237" s="48"/>
      <c r="J237" s="48"/>
      <c r="K237" s="48"/>
    </row>
    <row r="238" ht="15.75" customHeight="1">
      <c r="D238" s="48"/>
      <c r="E238" s="48"/>
      <c r="F238" s="48"/>
      <c r="G238" s="48"/>
      <c r="H238" s="48"/>
      <c r="I238" s="48"/>
      <c r="J238" s="48"/>
      <c r="K238" s="48"/>
    </row>
    <row r="239" ht="15.75" customHeight="1">
      <c r="D239" s="48"/>
      <c r="E239" s="48"/>
      <c r="F239" s="48"/>
      <c r="G239" s="48"/>
      <c r="H239" s="48"/>
      <c r="I239" s="48"/>
      <c r="J239" s="48"/>
      <c r="K239" s="48"/>
    </row>
    <row r="240" ht="15.75" customHeight="1">
      <c r="D240" s="48"/>
      <c r="E240" s="48"/>
      <c r="F240" s="48"/>
      <c r="G240" s="48"/>
      <c r="H240" s="48"/>
      <c r="I240" s="48"/>
      <c r="J240" s="48"/>
      <c r="K240" s="48"/>
    </row>
    <row r="241" ht="15.75" customHeight="1">
      <c r="D241" s="48"/>
      <c r="E241" s="48"/>
      <c r="F241" s="48"/>
      <c r="G241" s="48"/>
      <c r="H241" s="48"/>
      <c r="I241" s="48"/>
      <c r="J241" s="48"/>
      <c r="K241" s="48"/>
    </row>
    <row r="242" ht="15.75" customHeight="1">
      <c r="D242" s="48"/>
      <c r="E242" s="48"/>
      <c r="F242" s="48"/>
      <c r="G242" s="48"/>
      <c r="H242" s="48"/>
      <c r="I242" s="48"/>
      <c r="J242" s="48"/>
      <c r="K242" s="48"/>
    </row>
    <row r="243" ht="15.75" customHeight="1">
      <c r="D243" s="48"/>
      <c r="E243" s="48"/>
      <c r="F243" s="48"/>
      <c r="G243" s="48"/>
      <c r="H243" s="48"/>
      <c r="I243" s="48"/>
      <c r="J243" s="48"/>
      <c r="K243" s="48"/>
    </row>
    <row r="244" ht="15.75" customHeight="1">
      <c r="D244" s="48"/>
      <c r="E244" s="48"/>
      <c r="F244" s="48"/>
      <c r="G244" s="48"/>
      <c r="H244" s="48"/>
      <c r="I244" s="48"/>
      <c r="J244" s="48"/>
      <c r="K244" s="48"/>
    </row>
    <row r="245" ht="15.75" customHeight="1">
      <c r="D245" s="48"/>
      <c r="E245" s="48"/>
      <c r="F245" s="48"/>
      <c r="G245" s="48"/>
      <c r="H245" s="48"/>
      <c r="I245" s="48"/>
      <c r="J245" s="48"/>
      <c r="K245" s="48"/>
    </row>
    <row r="246" ht="15.75" customHeight="1">
      <c r="D246" s="48"/>
      <c r="E246" s="48"/>
      <c r="F246" s="48"/>
      <c r="G246" s="48"/>
      <c r="H246" s="48"/>
      <c r="I246" s="48"/>
      <c r="J246" s="48"/>
      <c r="K246" s="48"/>
    </row>
    <row r="247" ht="15.75" customHeight="1">
      <c r="D247" s="48"/>
      <c r="E247" s="48"/>
      <c r="F247" s="48"/>
      <c r="G247" s="48"/>
      <c r="H247" s="48"/>
      <c r="I247" s="48"/>
      <c r="J247" s="48"/>
      <c r="K247" s="48"/>
    </row>
    <row r="248" ht="15.75" customHeight="1">
      <c r="D248" s="48"/>
      <c r="E248" s="48"/>
      <c r="F248" s="48"/>
      <c r="G248" s="48"/>
      <c r="H248" s="48"/>
      <c r="I248" s="48"/>
      <c r="J248" s="48"/>
      <c r="K248" s="48"/>
    </row>
    <row r="249" ht="15.75" customHeight="1">
      <c r="D249" s="48"/>
      <c r="E249" s="48"/>
      <c r="F249" s="48"/>
      <c r="G249" s="48"/>
      <c r="H249" s="48"/>
      <c r="I249" s="48"/>
      <c r="J249" s="48"/>
      <c r="K249" s="48"/>
    </row>
    <row r="250" ht="15.75" customHeight="1">
      <c r="D250" s="48"/>
      <c r="E250" s="48"/>
      <c r="F250" s="48"/>
      <c r="G250" s="48"/>
      <c r="H250" s="48"/>
      <c r="I250" s="48"/>
      <c r="J250" s="48"/>
      <c r="K250" s="48"/>
    </row>
    <row r="251" ht="15.75" customHeight="1">
      <c r="D251" s="48"/>
      <c r="E251" s="48"/>
      <c r="F251" s="48"/>
      <c r="G251" s="48"/>
      <c r="H251" s="48"/>
      <c r="I251" s="48"/>
      <c r="J251" s="48"/>
      <c r="K251" s="48"/>
    </row>
    <row r="252" ht="15.75" customHeight="1">
      <c r="D252" s="48"/>
      <c r="E252" s="48"/>
      <c r="F252" s="48"/>
      <c r="G252" s="48"/>
      <c r="H252" s="48"/>
      <c r="I252" s="48"/>
      <c r="J252" s="48"/>
      <c r="K252" s="48"/>
    </row>
    <row r="253" ht="15.75" customHeight="1">
      <c r="D253" s="48"/>
      <c r="E253" s="48"/>
      <c r="F253" s="48"/>
      <c r="G253" s="48"/>
      <c r="H253" s="48"/>
      <c r="I253" s="48"/>
      <c r="J253" s="48"/>
      <c r="K253" s="48"/>
    </row>
    <row r="254" ht="15.75" customHeight="1">
      <c r="D254" s="48"/>
      <c r="E254" s="48"/>
      <c r="F254" s="48"/>
      <c r="G254" s="48"/>
      <c r="H254" s="48"/>
      <c r="I254" s="48"/>
      <c r="J254" s="48"/>
      <c r="K254" s="48"/>
    </row>
    <row r="255" ht="15.75" customHeight="1">
      <c r="D255" s="48"/>
      <c r="E255" s="48"/>
      <c r="F255" s="48"/>
      <c r="G255" s="48"/>
      <c r="H255" s="48"/>
      <c r="I255" s="48"/>
      <c r="J255" s="48"/>
      <c r="K255" s="48"/>
    </row>
    <row r="256" ht="15.75" customHeight="1">
      <c r="D256" s="48"/>
      <c r="E256" s="48"/>
      <c r="F256" s="48"/>
      <c r="G256" s="48"/>
      <c r="H256" s="48"/>
      <c r="I256" s="48"/>
      <c r="J256" s="48"/>
      <c r="K256" s="48"/>
    </row>
    <row r="257" ht="15.75" customHeight="1">
      <c r="D257" s="48"/>
      <c r="E257" s="48"/>
      <c r="F257" s="48"/>
      <c r="G257" s="48"/>
      <c r="H257" s="48"/>
      <c r="I257" s="48"/>
      <c r="J257" s="48"/>
      <c r="K257" s="48"/>
    </row>
    <row r="258" ht="15.75" customHeight="1">
      <c r="D258" s="48"/>
      <c r="E258" s="48"/>
      <c r="F258" s="48"/>
      <c r="G258" s="48"/>
      <c r="H258" s="48"/>
      <c r="I258" s="48"/>
      <c r="J258" s="48"/>
      <c r="K258" s="48"/>
    </row>
    <row r="259" ht="15.75" customHeight="1">
      <c r="D259" s="48"/>
      <c r="E259" s="48"/>
      <c r="F259" s="48"/>
      <c r="G259" s="48"/>
      <c r="H259" s="48"/>
      <c r="I259" s="48"/>
      <c r="J259" s="48"/>
      <c r="K259" s="48"/>
    </row>
    <row r="260" ht="15.75" customHeight="1">
      <c r="D260" s="48"/>
      <c r="E260" s="48"/>
      <c r="F260" s="48"/>
      <c r="G260" s="48"/>
      <c r="H260" s="48"/>
      <c r="I260" s="48"/>
      <c r="J260" s="48"/>
      <c r="K260" s="48"/>
    </row>
    <row r="261" ht="15.75" customHeight="1">
      <c r="D261" s="48"/>
      <c r="E261" s="48"/>
      <c r="F261" s="48"/>
      <c r="G261" s="48"/>
      <c r="H261" s="48"/>
      <c r="I261" s="48"/>
      <c r="J261" s="48"/>
      <c r="K261" s="48"/>
    </row>
    <row r="262" ht="15.75" customHeight="1">
      <c r="D262" s="48"/>
      <c r="E262" s="48"/>
      <c r="F262" s="48"/>
      <c r="G262" s="48"/>
      <c r="H262" s="48"/>
      <c r="I262" s="48"/>
      <c r="J262" s="48"/>
      <c r="K262" s="48"/>
    </row>
    <row r="263" ht="15.75" customHeight="1">
      <c r="D263" s="48"/>
      <c r="E263" s="48"/>
      <c r="F263" s="48"/>
      <c r="G263" s="48"/>
      <c r="H263" s="48"/>
      <c r="I263" s="48"/>
      <c r="J263" s="48"/>
      <c r="K263" s="48"/>
    </row>
    <row r="264" ht="15.75" customHeight="1">
      <c r="D264" s="48"/>
      <c r="E264" s="48"/>
      <c r="F264" s="48"/>
      <c r="G264" s="48"/>
      <c r="H264" s="48"/>
      <c r="I264" s="48"/>
      <c r="J264" s="48"/>
      <c r="K264" s="48"/>
    </row>
    <row r="265" ht="15.75" customHeight="1">
      <c r="D265" s="48"/>
      <c r="E265" s="48"/>
      <c r="F265" s="48"/>
      <c r="G265" s="48"/>
      <c r="H265" s="48"/>
      <c r="I265" s="48"/>
      <c r="J265" s="48"/>
      <c r="K265" s="48"/>
    </row>
    <row r="266" ht="15.75" customHeight="1">
      <c r="D266" s="48"/>
      <c r="E266" s="48"/>
      <c r="F266" s="48"/>
      <c r="G266" s="48"/>
      <c r="H266" s="48"/>
      <c r="I266" s="48"/>
      <c r="J266" s="48"/>
      <c r="K266" s="48"/>
    </row>
    <row r="267" ht="15.75" customHeight="1">
      <c r="D267" s="48"/>
      <c r="E267" s="48"/>
      <c r="F267" s="48"/>
      <c r="G267" s="48"/>
      <c r="H267" s="48"/>
      <c r="I267" s="48"/>
      <c r="J267" s="48"/>
      <c r="K267" s="48"/>
    </row>
    <row r="268" ht="15.75" customHeight="1">
      <c r="D268" s="48"/>
      <c r="E268" s="48"/>
      <c r="F268" s="48"/>
      <c r="G268" s="48"/>
      <c r="H268" s="48"/>
      <c r="I268" s="48"/>
      <c r="J268" s="48"/>
      <c r="K268" s="48"/>
    </row>
    <row r="269" ht="15.75" customHeight="1">
      <c r="D269" s="48"/>
      <c r="E269" s="48"/>
      <c r="F269" s="48"/>
      <c r="G269" s="48"/>
      <c r="H269" s="48"/>
      <c r="I269" s="48"/>
      <c r="J269" s="48"/>
      <c r="K269" s="48"/>
    </row>
    <row r="270" ht="15.75" customHeight="1">
      <c r="D270" s="48"/>
      <c r="E270" s="48"/>
      <c r="F270" s="48"/>
      <c r="G270" s="48"/>
      <c r="H270" s="48"/>
      <c r="I270" s="48"/>
      <c r="J270" s="48"/>
      <c r="K270" s="48"/>
    </row>
    <row r="271" ht="15.75" customHeight="1">
      <c r="D271" s="48"/>
      <c r="E271" s="48"/>
      <c r="F271" s="48"/>
      <c r="G271" s="48"/>
      <c r="H271" s="48"/>
      <c r="I271" s="48"/>
      <c r="J271" s="48"/>
      <c r="K271" s="48"/>
    </row>
    <row r="272" ht="15.75" customHeight="1">
      <c r="D272" s="48"/>
      <c r="E272" s="48"/>
      <c r="F272" s="48"/>
      <c r="G272" s="48"/>
      <c r="H272" s="48"/>
      <c r="I272" s="48"/>
      <c r="J272" s="48"/>
      <c r="K272" s="48"/>
    </row>
    <row r="273" ht="15.75" customHeight="1">
      <c r="D273" s="48"/>
      <c r="E273" s="48"/>
      <c r="F273" s="48"/>
      <c r="G273" s="48"/>
      <c r="H273" s="48"/>
      <c r="I273" s="48"/>
      <c r="J273" s="48"/>
      <c r="K273" s="48"/>
    </row>
    <row r="274" ht="15.75" customHeight="1">
      <c r="D274" s="48"/>
      <c r="E274" s="48"/>
      <c r="F274" s="48"/>
      <c r="G274" s="48"/>
      <c r="H274" s="48"/>
      <c r="I274" s="48"/>
      <c r="J274" s="48"/>
      <c r="K274" s="48"/>
    </row>
    <row r="275" ht="15.75" customHeight="1">
      <c r="D275" s="48"/>
      <c r="E275" s="48"/>
      <c r="F275" s="48"/>
      <c r="G275" s="48"/>
      <c r="H275" s="48"/>
      <c r="I275" s="48"/>
      <c r="J275" s="48"/>
      <c r="K275" s="48"/>
    </row>
    <row r="276" ht="15.75" customHeight="1">
      <c r="D276" s="48"/>
      <c r="E276" s="48"/>
      <c r="F276" s="48"/>
      <c r="G276" s="48"/>
      <c r="H276" s="48"/>
      <c r="I276" s="48"/>
      <c r="J276" s="48"/>
      <c r="K276" s="48"/>
    </row>
    <row r="277" ht="15.75" customHeight="1">
      <c r="D277" s="48"/>
      <c r="E277" s="48"/>
      <c r="F277" s="48"/>
      <c r="G277" s="48"/>
      <c r="H277" s="48"/>
      <c r="I277" s="48"/>
      <c r="J277" s="48"/>
      <c r="K277" s="48"/>
    </row>
    <row r="278" ht="15.75" customHeight="1">
      <c r="D278" s="48"/>
      <c r="E278" s="48"/>
      <c r="F278" s="48"/>
      <c r="G278" s="48"/>
      <c r="H278" s="48"/>
      <c r="I278" s="48"/>
      <c r="J278" s="48"/>
      <c r="K278" s="48"/>
    </row>
    <row r="279" ht="15.75" customHeight="1">
      <c r="D279" s="48"/>
      <c r="E279" s="48"/>
      <c r="F279" s="48"/>
      <c r="G279" s="48"/>
      <c r="H279" s="48"/>
      <c r="I279" s="48"/>
      <c r="J279" s="48"/>
      <c r="K279" s="48"/>
    </row>
    <row r="280" ht="15.75" customHeight="1">
      <c r="D280" s="48"/>
      <c r="E280" s="48"/>
      <c r="F280" s="48"/>
      <c r="G280" s="48"/>
      <c r="H280" s="48"/>
      <c r="I280" s="48"/>
      <c r="J280" s="48"/>
      <c r="K280" s="48"/>
    </row>
    <row r="281" ht="15.75" customHeight="1">
      <c r="D281" s="48"/>
      <c r="E281" s="48"/>
      <c r="F281" s="48"/>
      <c r="G281" s="48"/>
      <c r="H281" s="48"/>
      <c r="I281" s="48"/>
      <c r="J281" s="48"/>
      <c r="K281" s="48"/>
    </row>
    <row r="282" ht="15.75" customHeight="1">
      <c r="D282" s="48"/>
      <c r="E282" s="48"/>
      <c r="F282" s="48"/>
      <c r="G282" s="48"/>
      <c r="H282" s="48"/>
      <c r="I282" s="48"/>
      <c r="J282" s="48"/>
      <c r="K282" s="48"/>
    </row>
    <row r="283" ht="15.75" customHeight="1">
      <c r="D283" s="48"/>
      <c r="E283" s="48"/>
      <c r="F283" s="48"/>
      <c r="G283" s="48"/>
      <c r="H283" s="48"/>
      <c r="I283" s="48"/>
      <c r="J283" s="48"/>
      <c r="K283" s="48"/>
    </row>
    <row r="284" ht="15.75" customHeight="1">
      <c r="D284" s="48"/>
      <c r="E284" s="48"/>
      <c r="F284" s="48"/>
      <c r="G284" s="48"/>
      <c r="H284" s="48"/>
      <c r="I284" s="48"/>
      <c r="J284" s="48"/>
      <c r="K284" s="48"/>
    </row>
    <row r="285" ht="15.75" customHeight="1">
      <c r="D285" s="48"/>
      <c r="E285" s="48"/>
      <c r="F285" s="48"/>
      <c r="G285" s="48"/>
      <c r="H285" s="48"/>
      <c r="I285" s="48"/>
      <c r="J285" s="48"/>
      <c r="K285" s="48"/>
    </row>
    <row r="286" ht="15.75" customHeight="1">
      <c r="D286" s="48"/>
      <c r="E286" s="48"/>
      <c r="F286" s="48"/>
      <c r="G286" s="48"/>
      <c r="H286" s="48"/>
      <c r="I286" s="48"/>
      <c r="J286" s="48"/>
      <c r="K286" s="48"/>
    </row>
    <row r="287" ht="15.75" customHeight="1">
      <c r="D287" s="48"/>
      <c r="E287" s="48"/>
      <c r="F287" s="48"/>
      <c r="G287" s="48"/>
      <c r="H287" s="48"/>
      <c r="I287" s="48"/>
      <c r="J287" s="48"/>
      <c r="K287" s="48"/>
    </row>
    <row r="288" ht="15.75" customHeight="1">
      <c r="D288" s="48"/>
      <c r="E288" s="48"/>
      <c r="F288" s="48"/>
      <c r="G288" s="48"/>
      <c r="H288" s="48"/>
      <c r="I288" s="48"/>
      <c r="J288" s="48"/>
      <c r="K288" s="48"/>
    </row>
    <row r="289" ht="15.75" customHeight="1">
      <c r="D289" s="48"/>
      <c r="E289" s="48"/>
      <c r="F289" s="48"/>
      <c r="G289" s="48"/>
      <c r="H289" s="48"/>
      <c r="I289" s="48"/>
      <c r="J289" s="48"/>
      <c r="K289" s="48"/>
    </row>
    <row r="290" ht="15.75" customHeight="1">
      <c r="D290" s="48"/>
      <c r="E290" s="48"/>
      <c r="F290" s="48"/>
      <c r="G290" s="48"/>
      <c r="H290" s="48"/>
      <c r="I290" s="48"/>
      <c r="J290" s="48"/>
      <c r="K290" s="48"/>
    </row>
    <row r="291" ht="15.75" customHeight="1">
      <c r="D291" s="48"/>
      <c r="E291" s="48"/>
      <c r="F291" s="48"/>
      <c r="G291" s="48"/>
      <c r="H291" s="48"/>
      <c r="I291" s="48"/>
      <c r="J291" s="48"/>
      <c r="K291" s="48"/>
    </row>
    <row r="292" ht="15.75" customHeight="1">
      <c r="D292" s="48"/>
      <c r="E292" s="48"/>
      <c r="F292" s="48"/>
      <c r="G292" s="48"/>
      <c r="H292" s="48"/>
      <c r="I292" s="48"/>
      <c r="J292" s="48"/>
      <c r="K292" s="48"/>
    </row>
    <row r="293" ht="15.75" customHeight="1">
      <c r="D293" s="48"/>
      <c r="E293" s="48"/>
      <c r="F293" s="48"/>
      <c r="G293" s="48"/>
      <c r="H293" s="48"/>
      <c r="I293" s="48"/>
      <c r="J293" s="48"/>
      <c r="K293" s="48"/>
    </row>
    <row r="294" ht="15.75" customHeight="1">
      <c r="D294" s="48"/>
      <c r="E294" s="48"/>
      <c r="F294" s="48"/>
      <c r="G294" s="48"/>
      <c r="H294" s="48"/>
      <c r="I294" s="48"/>
      <c r="J294" s="48"/>
      <c r="K294" s="48"/>
    </row>
    <row r="295" ht="15.75" customHeight="1">
      <c r="D295" s="48"/>
      <c r="E295" s="48"/>
      <c r="F295" s="48"/>
      <c r="G295" s="48"/>
      <c r="H295" s="48"/>
      <c r="I295" s="48"/>
      <c r="J295" s="48"/>
      <c r="K295" s="48"/>
    </row>
    <row r="296" ht="15.75" customHeight="1">
      <c r="D296" s="48"/>
      <c r="E296" s="48"/>
      <c r="F296" s="48"/>
      <c r="G296" s="48"/>
      <c r="H296" s="48"/>
      <c r="I296" s="48"/>
      <c r="J296" s="48"/>
      <c r="K296" s="48"/>
    </row>
    <row r="297" ht="15.75" customHeight="1">
      <c r="D297" s="48"/>
      <c r="E297" s="48"/>
      <c r="F297" s="48"/>
      <c r="G297" s="48"/>
      <c r="H297" s="48"/>
      <c r="I297" s="48"/>
      <c r="J297" s="48"/>
      <c r="K297" s="48"/>
    </row>
    <row r="298" ht="15.75" customHeight="1">
      <c r="D298" s="48"/>
      <c r="E298" s="48"/>
      <c r="F298" s="48"/>
      <c r="G298" s="48"/>
      <c r="H298" s="48"/>
      <c r="I298" s="48"/>
      <c r="J298" s="48"/>
      <c r="K298" s="48"/>
    </row>
    <row r="299" ht="15.75" customHeight="1">
      <c r="D299" s="48"/>
      <c r="E299" s="48"/>
      <c r="F299" s="48"/>
      <c r="G299" s="48"/>
      <c r="H299" s="48"/>
      <c r="I299" s="48"/>
      <c r="J299" s="48"/>
      <c r="K299" s="48"/>
    </row>
    <row r="300" ht="15.75" customHeight="1">
      <c r="D300" s="48"/>
      <c r="E300" s="48"/>
      <c r="F300" s="48"/>
      <c r="G300" s="48"/>
      <c r="H300" s="48"/>
      <c r="I300" s="48"/>
      <c r="J300" s="48"/>
      <c r="K300" s="48"/>
    </row>
    <row r="301" ht="15.75" customHeight="1">
      <c r="D301" s="48"/>
      <c r="E301" s="48"/>
      <c r="F301" s="48"/>
      <c r="G301" s="48"/>
      <c r="H301" s="48"/>
      <c r="I301" s="48"/>
      <c r="J301" s="48"/>
      <c r="K301" s="48"/>
    </row>
    <row r="302" ht="15.75" customHeight="1">
      <c r="D302" s="48"/>
      <c r="E302" s="48"/>
      <c r="F302" s="48"/>
      <c r="G302" s="48"/>
      <c r="H302" s="48"/>
      <c r="I302" s="48"/>
      <c r="J302" s="48"/>
      <c r="K302" s="48"/>
    </row>
    <row r="303" ht="15.75" customHeight="1">
      <c r="D303" s="48"/>
      <c r="E303" s="48"/>
      <c r="F303" s="48"/>
      <c r="G303" s="48"/>
      <c r="H303" s="48"/>
      <c r="I303" s="48"/>
      <c r="J303" s="48"/>
      <c r="K303" s="48"/>
    </row>
    <row r="304" ht="15.75" customHeight="1">
      <c r="D304" s="48"/>
      <c r="E304" s="48"/>
      <c r="F304" s="48"/>
      <c r="G304" s="48"/>
      <c r="H304" s="48"/>
      <c r="I304" s="48"/>
      <c r="J304" s="48"/>
      <c r="K304" s="48"/>
    </row>
    <row r="305" ht="15.75" customHeight="1">
      <c r="D305" s="48"/>
      <c r="E305" s="48"/>
      <c r="F305" s="48"/>
      <c r="G305" s="48"/>
      <c r="H305" s="48"/>
      <c r="I305" s="48"/>
      <c r="J305" s="48"/>
      <c r="K305" s="48"/>
    </row>
    <row r="306" ht="15.75" customHeight="1">
      <c r="D306" s="48"/>
      <c r="E306" s="48"/>
      <c r="F306" s="48"/>
      <c r="G306" s="48"/>
      <c r="H306" s="48"/>
      <c r="I306" s="48"/>
      <c r="J306" s="48"/>
      <c r="K306" s="48"/>
    </row>
    <row r="307" ht="15.75" customHeight="1">
      <c r="D307" s="48"/>
      <c r="E307" s="48"/>
      <c r="F307" s="48"/>
      <c r="G307" s="48"/>
      <c r="H307" s="48"/>
      <c r="I307" s="48"/>
      <c r="J307" s="48"/>
      <c r="K307" s="48"/>
    </row>
    <row r="308" ht="15.75" customHeight="1">
      <c r="D308" s="48"/>
      <c r="E308" s="48"/>
      <c r="F308" s="48"/>
      <c r="G308" s="48"/>
      <c r="H308" s="48"/>
      <c r="I308" s="48"/>
      <c r="J308" s="48"/>
      <c r="K308" s="48"/>
    </row>
    <row r="309" ht="15.75" customHeight="1">
      <c r="D309" s="48"/>
      <c r="E309" s="48"/>
      <c r="F309" s="48"/>
      <c r="G309" s="48"/>
      <c r="H309" s="48"/>
      <c r="I309" s="48"/>
      <c r="J309" s="48"/>
      <c r="K309" s="48"/>
    </row>
    <row r="310" ht="15.75" customHeight="1">
      <c r="D310" s="48"/>
      <c r="E310" s="48"/>
      <c r="F310" s="48"/>
      <c r="G310" s="48"/>
      <c r="H310" s="48"/>
      <c r="I310" s="48"/>
      <c r="J310" s="48"/>
      <c r="K310" s="48"/>
    </row>
    <row r="311" ht="15.75" customHeight="1">
      <c r="D311" s="48"/>
      <c r="E311" s="48"/>
      <c r="F311" s="48"/>
      <c r="G311" s="48"/>
      <c r="H311" s="48"/>
      <c r="I311" s="48"/>
      <c r="J311" s="48"/>
      <c r="K311" s="48"/>
    </row>
    <row r="312" ht="15.75" customHeight="1">
      <c r="D312" s="48"/>
      <c r="E312" s="48"/>
      <c r="F312" s="48"/>
      <c r="G312" s="48"/>
      <c r="H312" s="48"/>
      <c r="I312" s="48"/>
      <c r="J312" s="48"/>
      <c r="K312" s="48"/>
    </row>
    <row r="313" ht="15.75" customHeight="1">
      <c r="D313" s="48"/>
      <c r="E313" s="48"/>
      <c r="F313" s="48"/>
      <c r="G313" s="48"/>
      <c r="H313" s="48"/>
      <c r="I313" s="48"/>
      <c r="J313" s="48"/>
      <c r="K313" s="48"/>
    </row>
    <row r="314" ht="15.75" customHeight="1">
      <c r="D314" s="48"/>
      <c r="E314" s="48"/>
      <c r="F314" s="48"/>
      <c r="G314" s="48"/>
      <c r="H314" s="48"/>
      <c r="I314" s="48"/>
      <c r="J314" s="48"/>
      <c r="K314" s="48"/>
    </row>
    <row r="315" ht="15.75" customHeight="1">
      <c r="D315" s="48"/>
      <c r="E315" s="48"/>
      <c r="F315" s="48"/>
      <c r="G315" s="48"/>
      <c r="H315" s="48"/>
      <c r="I315" s="48"/>
      <c r="J315" s="48"/>
      <c r="K315" s="48"/>
    </row>
    <row r="316" ht="15.75" customHeight="1">
      <c r="D316" s="48"/>
      <c r="E316" s="48"/>
      <c r="F316" s="48"/>
      <c r="G316" s="48"/>
      <c r="H316" s="48"/>
      <c r="I316" s="48"/>
      <c r="J316" s="48"/>
      <c r="K316" s="48"/>
    </row>
    <row r="317" ht="15.75" customHeight="1">
      <c r="D317" s="48"/>
      <c r="E317" s="48"/>
      <c r="F317" s="48"/>
      <c r="G317" s="48"/>
      <c r="H317" s="48"/>
      <c r="I317" s="48"/>
      <c r="J317" s="48"/>
      <c r="K317" s="48"/>
    </row>
    <row r="318" ht="15.75" customHeight="1">
      <c r="D318" s="48"/>
      <c r="E318" s="48"/>
      <c r="F318" s="48"/>
      <c r="G318" s="48"/>
      <c r="H318" s="48"/>
      <c r="I318" s="48"/>
      <c r="J318" s="48"/>
      <c r="K318" s="48"/>
    </row>
    <row r="319" ht="15.75" customHeight="1">
      <c r="D319" s="48"/>
      <c r="E319" s="48"/>
      <c r="F319" s="48"/>
      <c r="G319" s="48"/>
      <c r="H319" s="48"/>
      <c r="I319" s="48"/>
      <c r="J319" s="48"/>
      <c r="K319" s="48"/>
    </row>
    <row r="320" ht="15.75" customHeight="1">
      <c r="D320" s="48"/>
      <c r="E320" s="48"/>
      <c r="F320" s="48"/>
      <c r="G320" s="48"/>
      <c r="H320" s="48"/>
      <c r="I320" s="48"/>
      <c r="J320" s="48"/>
      <c r="K320" s="48"/>
    </row>
    <row r="321" ht="15.75" customHeight="1">
      <c r="D321" s="48"/>
      <c r="E321" s="48"/>
      <c r="F321" s="48"/>
      <c r="G321" s="48"/>
      <c r="H321" s="48"/>
      <c r="I321" s="48"/>
      <c r="J321" s="48"/>
      <c r="K321" s="48"/>
    </row>
    <row r="322" ht="15.75" customHeight="1">
      <c r="D322" s="48"/>
      <c r="E322" s="48"/>
      <c r="F322" s="48"/>
      <c r="G322" s="48"/>
      <c r="H322" s="48"/>
      <c r="I322" s="48"/>
      <c r="J322" s="48"/>
      <c r="K322" s="48"/>
    </row>
    <row r="323" ht="15.75" customHeight="1">
      <c r="D323" s="48"/>
      <c r="E323" s="48"/>
      <c r="F323" s="48"/>
      <c r="G323" s="48"/>
      <c r="H323" s="48"/>
      <c r="I323" s="48"/>
      <c r="J323" s="48"/>
      <c r="K323" s="48"/>
    </row>
    <row r="324" ht="15.75" customHeight="1">
      <c r="D324" s="48"/>
      <c r="E324" s="48"/>
      <c r="F324" s="48"/>
      <c r="G324" s="48"/>
      <c r="H324" s="48"/>
      <c r="I324" s="48"/>
      <c r="J324" s="48"/>
      <c r="K324" s="48"/>
    </row>
    <row r="325" ht="15.75" customHeight="1">
      <c r="D325" s="48"/>
      <c r="E325" s="48"/>
      <c r="F325" s="48"/>
      <c r="G325" s="48"/>
      <c r="H325" s="48"/>
      <c r="I325" s="48"/>
      <c r="J325" s="48"/>
      <c r="K325" s="48"/>
    </row>
    <row r="326" ht="15.75" customHeight="1">
      <c r="D326" s="48"/>
      <c r="E326" s="48"/>
      <c r="F326" s="48"/>
      <c r="G326" s="48"/>
      <c r="H326" s="48"/>
      <c r="I326" s="48"/>
      <c r="J326" s="48"/>
      <c r="K326" s="48"/>
    </row>
    <row r="327" ht="15.75" customHeight="1">
      <c r="D327" s="48"/>
      <c r="E327" s="48"/>
      <c r="F327" s="48"/>
      <c r="G327" s="48"/>
      <c r="H327" s="48"/>
      <c r="I327" s="48"/>
      <c r="J327" s="48"/>
      <c r="K327" s="48"/>
    </row>
    <row r="328" ht="15.75" customHeight="1">
      <c r="D328" s="48"/>
      <c r="E328" s="48"/>
      <c r="F328" s="48"/>
      <c r="G328" s="48"/>
      <c r="H328" s="48"/>
      <c r="I328" s="48"/>
      <c r="J328" s="48"/>
      <c r="K328" s="48"/>
    </row>
    <row r="329" ht="15.75" customHeight="1">
      <c r="D329" s="48"/>
      <c r="E329" s="48"/>
      <c r="F329" s="48"/>
      <c r="G329" s="48"/>
      <c r="H329" s="48"/>
      <c r="I329" s="48"/>
      <c r="J329" s="48"/>
      <c r="K329" s="48"/>
    </row>
    <row r="330" ht="15.75" customHeight="1">
      <c r="D330" s="48"/>
      <c r="E330" s="48"/>
      <c r="F330" s="48"/>
      <c r="G330" s="48"/>
      <c r="H330" s="48"/>
      <c r="I330" s="48"/>
      <c r="J330" s="48"/>
      <c r="K330" s="48"/>
    </row>
    <row r="331" ht="15.75" customHeight="1">
      <c r="D331" s="48"/>
      <c r="E331" s="48"/>
      <c r="F331" s="48"/>
      <c r="G331" s="48"/>
      <c r="H331" s="48"/>
      <c r="I331" s="48"/>
      <c r="J331" s="48"/>
      <c r="K331" s="48"/>
    </row>
    <row r="332" ht="15.75" customHeight="1">
      <c r="D332" s="48"/>
      <c r="E332" s="48"/>
      <c r="F332" s="48"/>
      <c r="G332" s="48"/>
      <c r="H332" s="48"/>
      <c r="I332" s="48"/>
      <c r="J332" s="48"/>
      <c r="K332" s="48"/>
    </row>
    <row r="333" ht="15.75" customHeight="1">
      <c r="D333" s="48"/>
      <c r="E333" s="48"/>
      <c r="F333" s="48"/>
      <c r="G333" s="48"/>
      <c r="H333" s="48"/>
      <c r="I333" s="48"/>
      <c r="J333" s="48"/>
      <c r="K333" s="48"/>
    </row>
    <row r="334" ht="15.75" customHeight="1">
      <c r="D334" s="48"/>
      <c r="E334" s="48"/>
      <c r="F334" s="48"/>
      <c r="G334" s="48"/>
      <c r="H334" s="48"/>
      <c r="I334" s="48"/>
      <c r="J334" s="48"/>
      <c r="K334" s="48"/>
    </row>
    <row r="335" ht="15.75" customHeight="1">
      <c r="D335" s="48"/>
      <c r="E335" s="48"/>
      <c r="F335" s="48"/>
      <c r="G335" s="48"/>
      <c r="H335" s="48"/>
      <c r="I335" s="48"/>
      <c r="J335" s="48"/>
      <c r="K335" s="48"/>
    </row>
    <row r="336" ht="15.75" customHeight="1">
      <c r="D336" s="48"/>
      <c r="E336" s="48"/>
      <c r="F336" s="48"/>
      <c r="G336" s="48"/>
      <c r="H336" s="48"/>
      <c r="I336" s="48"/>
      <c r="J336" s="48"/>
      <c r="K336" s="48"/>
    </row>
    <row r="337" ht="15.75" customHeight="1">
      <c r="D337" s="48"/>
      <c r="E337" s="48"/>
      <c r="F337" s="48"/>
      <c r="G337" s="48"/>
      <c r="H337" s="48"/>
      <c r="I337" s="48"/>
      <c r="J337" s="48"/>
      <c r="K337" s="48"/>
    </row>
    <row r="338" ht="15.75" customHeight="1">
      <c r="D338" s="48"/>
      <c r="E338" s="48"/>
      <c r="F338" s="48"/>
      <c r="G338" s="48"/>
      <c r="H338" s="48"/>
      <c r="I338" s="48"/>
      <c r="J338" s="48"/>
      <c r="K338" s="48"/>
    </row>
    <row r="339" ht="15.75" customHeight="1">
      <c r="D339" s="48"/>
      <c r="E339" s="48"/>
      <c r="F339" s="48"/>
      <c r="G339" s="48"/>
      <c r="H339" s="48"/>
      <c r="I339" s="48"/>
      <c r="J339" s="48"/>
      <c r="K339" s="48"/>
    </row>
    <row r="340" ht="15.75" customHeight="1">
      <c r="D340" s="48"/>
      <c r="E340" s="48"/>
      <c r="F340" s="48"/>
      <c r="G340" s="48"/>
      <c r="H340" s="48"/>
      <c r="I340" s="48"/>
      <c r="J340" s="48"/>
      <c r="K340" s="48"/>
    </row>
    <row r="341" ht="15.75" customHeight="1">
      <c r="D341" s="48"/>
      <c r="E341" s="48"/>
      <c r="F341" s="48"/>
      <c r="G341" s="48"/>
      <c r="H341" s="48"/>
      <c r="I341" s="48"/>
      <c r="J341" s="48"/>
      <c r="K341" s="48"/>
    </row>
    <row r="342" ht="15.75" customHeight="1">
      <c r="D342" s="48"/>
      <c r="E342" s="48"/>
      <c r="F342" s="48"/>
      <c r="G342" s="48"/>
      <c r="H342" s="48"/>
      <c r="I342" s="48"/>
      <c r="J342" s="48"/>
      <c r="K342" s="48"/>
    </row>
    <row r="343" ht="15.75" customHeight="1">
      <c r="D343" s="48"/>
      <c r="E343" s="48"/>
      <c r="F343" s="48"/>
      <c r="G343" s="48"/>
      <c r="H343" s="48"/>
      <c r="I343" s="48"/>
      <c r="J343" s="48"/>
      <c r="K343" s="48"/>
    </row>
    <row r="344" ht="15.75" customHeight="1">
      <c r="D344" s="48"/>
      <c r="E344" s="48"/>
      <c r="F344" s="48"/>
      <c r="G344" s="48"/>
      <c r="H344" s="48"/>
      <c r="I344" s="48"/>
      <c r="J344" s="48"/>
      <c r="K344" s="48"/>
    </row>
    <row r="345" ht="15.75" customHeight="1">
      <c r="D345" s="48"/>
      <c r="E345" s="48"/>
      <c r="F345" s="48"/>
      <c r="G345" s="48"/>
      <c r="H345" s="48"/>
      <c r="I345" s="48"/>
      <c r="J345" s="48"/>
      <c r="K345" s="48"/>
    </row>
    <row r="346" ht="15.75" customHeight="1">
      <c r="D346" s="48"/>
      <c r="E346" s="48"/>
      <c r="F346" s="48"/>
      <c r="G346" s="48"/>
      <c r="H346" s="48"/>
      <c r="I346" s="48"/>
      <c r="J346" s="48"/>
      <c r="K346" s="48"/>
    </row>
    <row r="347" ht="15.75" customHeight="1">
      <c r="D347" s="48"/>
      <c r="E347" s="48"/>
      <c r="F347" s="48"/>
      <c r="G347" s="48"/>
      <c r="H347" s="48"/>
      <c r="I347" s="48"/>
      <c r="J347" s="48"/>
      <c r="K347" s="48"/>
    </row>
    <row r="348" ht="15.75" customHeight="1">
      <c r="D348" s="48"/>
      <c r="E348" s="48"/>
      <c r="F348" s="48"/>
      <c r="G348" s="48"/>
      <c r="H348" s="48"/>
      <c r="I348" s="48"/>
      <c r="J348" s="48"/>
      <c r="K348" s="48"/>
    </row>
    <row r="349" ht="15.75" customHeight="1">
      <c r="D349" s="48"/>
      <c r="E349" s="48"/>
      <c r="F349" s="48"/>
      <c r="G349" s="48"/>
      <c r="H349" s="48"/>
      <c r="I349" s="48"/>
      <c r="J349" s="48"/>
      <c r="K349" s="48"/>
    </row>
    <row r="350" ht="15.75" customHeight="1">
      <c r="D350" s="48"/>
      <c r="E350" s="48"/>
      <c r="F350" s="48"/>
      <c r="G350" s="48"/>
      <c r="H350" s="48"/>
      <c r="I350" s="48"/>
      <c r="J350" s="48"/>
      <c r="K350" s="48"/>
    </row>
    <row r="351" ht="15.75" customHeight="1">
      <c r="D351" s="48"/>
      <c r="E351" s="48"/>
      <c r="F351" s="48"/>
      <c r="G351" s="48"/>
      <c r="H351" s="48"/>
      <c r="I351" s="48"/>
      <c r="J351" s="48"/>
      <c r="K351" s="48"/>
    </row>
    <row r="352" ht="15.75" customHeight="1">
      <c r="D352" s="48"/>
      <c r="E352" s="48"/>
      <c r="F352" s="48"/>
      <c r="G352" s="48"/>
      <c r="H352" s="48"/>
      <c r="I352" s="48"/>
      <c r="J352" s="48"/>
      <c r="K352" s="48"/>
    </row>
    <row r="353" ht="15.75" customHeight="1">
      <c r="D353" s="48"/>
      <c r="E353" s="48"/>
      <c r="F353" s="48"/>
      <c r="G353" s="48"/>
      <c r="H353" s="48"/>
      <c r="I353" s="48"/>
      <c r="J353" s="48"/>
      <c r="K353" s="48"/>
    </row>
    <row r="354" ht="15.75" customHeight="1">
      <c r="D354" s="48"/>
      <c r="E354" s="48"/>
      <c r="F354" s="48"/>
      <c r="G354" s="48"/>
      <c r="H354" s="48"/>
      <c r="I354" s="48"/>
      <c r="J354" s="48"/>
      <c r="K354" s="48"/>
    </row>
    <row r="355" ht="15.75" customHeight="1">
      <c r="D355" s="48"/>
      <c r="E355" s="48"/>
      <c r="F355" s="48"/>
      <c r="G355" s="48"/>
      <c r="H355" s="48"/>
      <c r="I355" s="48"/>
      <c r="J355" s="48"/>
      <c r="K355" s="48"/>
    </row>
    <row r="356" ht="15.75" customHeight="1">
      <c r="D356" s="48"/>
      <c r="E356" s="48"/>
      <c r="F356" s="48"/>
      <c r="G356" s="48"/>
      <c r="H356" s="48"/>
      <c r="I356" s="48"/>
      <c r="J356" s="48"/>
      <c r="K356" s="48"/>
    </row>
    <row r="357" ht="15.75" customHeight="1">
      <c r="D357" s="48"/>
      <c r="E357" s="48"/>
      <c r="F357" s="48"/>
      <c r="G357" s="48"/>
      <c r="H357" s="48"/>
      <c r="I357" s="48"/>
      <c r="J357" s="48"/>
      <c r="K357" s="48"/>
    </row>
    <row r="358" ht="15.75" customHeight="1">
      <c r="D358" s="48"/>
      <c r="E358" s="48"/>
      <c r="F358" s="48"/>
      <c r="G358" s="48"/>
      <c r="H358" s="48"/>
      <c r="I358" s="48"/>
      <c r="J358" s="48"/>
      <c r="K358" s="48"/>
    </row>
    <row r="359" ht="15.75" customHeight="1">
      <c r="D359" s="48"/>
      <c r="E359" s="48"/>
      <c r="F359" s="48"/>
      <c r="G359" s="48"/>
      <c r="H359" s="48"/>
      <c r="I359" s="48"/>
      <c r="J359" s="48"/>
      <c r="K359" s="48"/>
    </row>
    <row r="360" ht="15.75" customHeight="1">
      <c r="D360" s="48"/>
      <c r="E360" s="48"/>
      <c r="F360" s="48"/>
      <c r="G360" s="48"/>
      <c r="H360" s="48"/>
      <c r="I360" s="48"/>
      <c r="J360" s="48"/>
      <c r="K360" s="48"/>
    </row>
    <row r="361" ht="15.75" customHeight="1">
      <c r="D361" s="48"/>
      <c r="E361" s="48"/>
      <c r="F361" s="48"/>
      <c r="G361" s="48"/>
      <c r="H361" s="48"/>
      <c r="I361" s="48"/>
      <c r="J361" s="48"/>
      <c r="K361" s="48"/>
    </row>
    <row r="362" ht="15.75" customHeight="1">
      <c r="D362" s="48"/>
      <c r="E362" s="48"/>
      <c r="F362" s="48"/>
      <c r="G362" s="48"/>
      <c r="H362" s="48"/>
      <c r="I362" s="48"/>
      <c r="J362" s="48"/>
      <c r="K362" s="48"/>
    </row>
    <row r="363" ht="15.75" customHeight="1">
      <c r="D363" s="48"/>
      <c r="E363" s="48"/>
      <c r="F363" s="48"/>
      <c r="G363" s="48"/>
      <c r="H363" s="48"/>
      <c r="I363" s="48"/>
      <c r="J363" s="48"/>
      <c r="K363" s="48"/>
    </row>
    <row r="364" ht="15.75" customHeight="1">
      <c r="D364" s="48"/>
      <c r="E364" s="48"/>
      <c r="F364" s="48"/>
      <c r="G364" s="48"/>
      <c r="H364" s="48"/>
      <c r="I364" s="48"/>
      <c r="J364" s="48"/>
      <c r="K364" s="48"/>
    </row>
    <row r="365" ht="15.75" customHeight="1">
      <c r="D365" s="48"/>
      <c r="E365" s="48"/>
      <c r="F365" s="48"/>
      <c r="G365" s="48"/>
      <c r="H365" s="48"/>
      <c r="I365" s="48"/>
      <c r="J365" s="48"/>
      <c r="K365" s="48"/>
    </row>
    <row r="366" ht="15.75" customHeight="1">
      <c r="D366" s="48"/>
      <c r="E366" s="48"/>
      <c r="F366" s="48"/>
      <c r="G366" s="48"/>
      <c r="H366" s="48"/>
      <c r="I366" s="48"/>
      <c r="J366" s="48"/>
      <c r="K366" s="48"/>
    </row>
    <row r="367" ht="15.75" customHeight="1">
      <c r="D367" s="48"/>
      <c r="E367" s="48"/>
      <c r="F367" s="48"/>
      <c r="G367" s="48"/>
      <c r="H367" s="48"/>
      <c r="I367" s="48"/>
      <c r="J367" s="48"/>
      <c r="K367" s="48"/>
    </row>
    <row r="368" ht="15.75" customHeight="1">
      <c r="D368" s="48"/>
      <c r="E368" s="48"/>
      <c r="F368" s="48"/>
      <c r="G368" s="48"/>
      <c r="H368" s="48"/>
      <c r="I368" s="48"/>
      <c r="J368" s="48"/>
      <c r="K368" s="48"/>
    </row>
    <row r="369" ht="15.75" customHeight="1">
      <c r="D369" s="48"/>
      <c r="E369" s="48"/>
      <c r="F369" s="48"/>
      <c r="G369" s="48"/>
      <c r="H369" s="48"/>
      <c r="I369" s="48"/>
      <c r="J369" s="48"/>
      <c r="K369" s="48"/>
    </row>
    <row r="370" ht="15.75" customHeight="1">
      <c r="D370" s="48"/>
      <c r="E370" s="48"/>
      <c r="F370" s="48"/>
      <c r="G370" s="48"/>
      <c r="H370" s="48"/>
      <c r="I370" s="48"/>
      <c r="J370" s="48"/>
      <c r="K370" s="48"/>
    </row>
    <row r="371" ht="15.75" customHeight="1">
      <c r="D371" s="48"/>
      <c r="E371" s="48"/>
      <c r="F371" s="48"/>
      <c r="G371" s="48"/>
      <c r="H371" s="48"/>
      <c r="I371" s="48"/>
      <c r="J371" s="48"/>
      <c r="K371" s="48"/>
    </row>
    <row r="372" ht="15.75" customHeight="1">
      <c r="D372" s="48"/>
      <c r="E372" s="48"/>
      <c r="F372" s="48"/>
      <c r="G372" s="48"/>
      <c r="H372" s="48"/>
      <c r="I372" s="48"/>
      <c r="J372" s="48"/>
      <c r="K372" s="48"/>
    </row>
    <row r="373" ht="15.75" customHeight="1">
      <c r="D373" s="48"/>
      <c r="E373" s="48"/>
      <c r="F373" s="48"/>
      <c r="G373" s="48"/>
      <c r="H373" s="48"/>
      <c r="I373" s="48"/>
      <c r="J373" s="48"/>
      <c r="K373" s="48"/>
    </row>
    <row r="374" ht="15.75" customHeight="1">
      <c r="D374" s="48"/>
      <c r="E374" s="48"/>
      <c r="F374" s="48"/>
      <c r="G374" s="48"/>
      <c r="H374" s="48"/>
      <c r="I374" s="48"/>
      <c r="J374" s="48"/>
      <c r="K374" s="48"/>
    </row>
    <row r="375" ht="15.75" customHeight="1">
      <c r="D375" s="48"/>
      <c r="E375" s="48"/>
      <c r="F375" s="48"/>
      <c r="G375" s="48"/>
      <c r="H375" s="48"/>
      <c r="I375" s="48"/>
      <c r="J375" s="48"/>
      <c r="K375" s="48"/>
    </row>
    <row r="376" ht="15.75" customHeight="1">
      <c r="D376" s="48"/>
      <c r="E376" s="48"/>
      <c r="F376" s="48"/>
      <c r="G376" s="48"/>
      <c r="H376" s="48"/>
      <c r="I376" s="48"/>
      <c r="J376" s="48"/>
      <c r="K376" s="48"/>
    </row>
    <row r="377" ht="15.75" customHeight="1">
      <c r="D377" s="48"/>
      <c r="E377" s="48"/>
      <c r="F377" s="48"/>
      <c r="G377" s="48"/>
      <c r="H377" s="48"/>
      <c r="I377" s="48"/>
      <c r="J377" s="48"/>
      <c r="K377" s="48"/>
    </row>
    <row r="378" ht="15.75" customHeight="1">
      <c r="D378" s="48"/>
      <c r="E378" s="48"/>
      <c r="F378" s="48"/>
      <c r="G378" s="48"/>
      <c r="H378" s="48"/>
      <c r="I378" s="48"/>
      <c r="J378" s="48"/>
      <c r="K378" s="48"/>
    </row>
    <row r="379" ht="15.75" customHeight="1">
      <c r="D379" s="48"/>
      <c r="E379" s="48"/>
      <c r="F379" s="48"/>
      <c r="G379" s="48"/>
      <c r="H379" s="48"/>
      <c r="I379" s="48"/>
      <c r="J379" s="48"/>
      <c r="K379" s="48"/>
    </row>
    <row r="380" ht="15.75" customHeight="1">
      <c r="D380" s="48"/>
      <c r="E380" s="48"/>
      <c r="F380" s="48"/>
      <c r="G380" s="48"/>
      <c r="H380" s="48"/>
      <c r="I380" s="48"/>
      <c r="J380" s="48"/>
      <c r="K380" s="48"/>
    </row>
    <row r="381" ht="15.75" customHeight="1">
      <c r="D381" s="48"/>
      <c r="E381" s="48"/>
      <c r="F381" s="48"/>
      <c r="G381" s="48"/>
      <c r="H381" s="48"/>
      <c r="I381" s="48"/>
      <c r="J381" s="48"/>
      <c r="K381" s="48"/>
    </row>
    <row r="382" ht="15.75" customHeight="1">
      <c r="D382" s="48"/>
      <c r="E382" s="48"/>
      <c r="F382" s="48"/>
      <c r="G382" s="48"/>
      <c r="H382" s="48"/>
      <c r="I382" s="48"/>
      <c r="J382" s="48"/>
      <c r="K382" s="48"/>
    </row>
    <row r="383" ht="15.75" customHeight="1">
      <c r="D383" s="48"/>
      <c r="E383" s="48"/>
      <c r="F383" s="48"/>
      <c r="G383" s="48"/>
      <c r="H383" s="48"/>
      <c r="I383" s="48"/>
      <c r="J383" s="48"/>
      <c r="K383" s="48"/>
    </row>
    <row r="384" ht="15.75" customHeight="1">
      <c r="D384" s="48"/>
      <c r="E384" s="48"/>
      <c r="F384" s="48"/>
      <c r="G384" s="48"/>
      <c r="H384" s="48"/>
      <c r="I384" s="48"/>
      <c r="J384" s="48"/>
      <c r="K384" s="48"/>
    </row>
    <row r="385" ht="15.75" customHeight="1">
      <c r="D385" s="48"/>
      <c r="E385" s="48"/>
      <c r="F385" s="48"/>
      <c r="G385" s="48"/>
      <c r="H385" s="48"/>
      <c r="I385" s="48"/>
      <c r="J385" s="48"/>
      <c r="K385" s="48"/>
    </row>
    <row r="386" ht="15.75" customHeight="1">
      <c r="D386" s="48"/>
      <c r="E386" s="48"/>
      <c r="F386" s="48"/>
      <c r="G386" s="48"/>
      <c r="H386" s="48"/>
      <c r="I386" s="48"/>
      <c r="J386" s="48"/>
      <c r="K386" s="48"/>
    </row>
    <row r="387" ht="15.75" customHeight="1">
      <c r="D387" s="48"/>
      <c r="E387" s="48"/>
      <c r="F387" s="48"/>
      <c r="G387" s="48"/>
      <c r="H387" s="48"/>
      <c r="I387" s="48"/>
      <c r="J387" s="48"/>
      <c r="K387" s="48"/>
    </row>
    <row r="388" ht="15.75" customHeight="1">
      <c r="D388" s="48"/>
      <c r="E388" s="48"/>
      <c r="F388" s="48"/>
      <c r="G388" s="48"/>
      <c r="H388" s="48"/>
      <c r="I388" s="48"/>
      <c r="J388" s="48"/>
      <c r="K388" s="48"/>
    </row>
    <row r="389" ht="15.75" customHeight="1">
      <c r="D389" s="48"/>
      <c r="E389" s="48"/>
      <c r="F389" s="48"/>
      <c r="G389" s="48"/>
      <c r="H389" s="48"/>
      <c r="I389" s="48"/>
      <c r="J389" s="48"/>
      <c r="K389" s="48"/>
    </row>
    <row r="390" ht="15.75" customHeight="1">
      <c r="D390" s="48"/>
      <c r="E390" s="48"/>
      <c r="F390" s="48"/>
      <c r="G390" s="48"/>
      <c r="H390" s="48"/>
      <c r="I390" s="48"/>
      <c r="J390" s="48"/>
      <c r="K390" s="48"/>
    </row>
    <row r="391" ht="15.75" customHeight="1">
      <c r="D391" s="48"/>
      <c r="E391" s="48"/>
      <c r="F391" s="48"/>
      <c r="G391" s="48"/>
      <c r="H391" s="48"/>
      <c r="I391" s="48"/>
      <c r="J391" s="48"/>
      <c r="K391" s="48"/>
    </row>
    <row r="392" ht="15.75" customHeight="1">
      <c r="D392" s="48"/>
      <c r="E392" s="48"/>
      <c r="F392" s="48"/>
      <c r="G392" s="48"/>
      <c r="H392" s="48"/>
      <c r="I392" s="48"/>
      <c r="J392" s="48"/>
      <c r="K392" s="48"/>
    </row>
    <row r="393" ht="15.75" customHeight="1">
      <c r="D393" s="48"/>
      <c r="E393" s="48"/>
      <c r="F393" s="48"/>
      <c r="G393" s="48"/>
      <c r="H393" s="48"/>
      <c r="I393" s="48"/>
      <c r="J393" s="48"/>
      <c r="K393" s="48"/>
    </row>
    <row r="394" ht="15.75" customHeight="1">
      <c r="D394" s="48"/>
      <c r="E394" s="48"/>
      <c r="F394" s="48"/>
      <c r="G394" s="48"/>
      <c r="H394" s="48"/>
      <c r="I394" s="48"/>
      <c r="J394" s="48"/>
      <c r="K394" s="48"/>
    </row>
    <row r="395" ht="15.75" customHeight="1">
      <c r="D395" s="48"/>
      <c r="E395" s="48"/>
      <c r="F395" s="48"/>
      <c r="G395" s="48"/>
      <c r="H395" s="48"/>
      <c r="I395" s="48"/>
      <c r="J395" s="48"/>
      <c r="K395" s="48"/>
    </row>
    <row r="396" ht="15.75" customHeight="1">
      <c r="D396" s="48"/>
      <c r="E396" s="48"/>
      <c r="F396" s="48"/>
      <c r="G396" s="48"/>
      <c r="H396" s="48"/>
      <c r="I396" s="48"/>
      <c r="J396" s="48"/>
      <c r="K396" s="48"/>
    </row>
    <row r="397" ht="15.75" customHeight="1">
      <c r="D397" s="48"/>
      <c r="E397" s="48"/>
      <c r="F397" s="48"/>
      <c r="G397" s="48"/>
      <c r="H397" s="48"/>
      <c r="I397" s="48"/>
      <c r="J397" s="48"/>
      <c r="K397" s="48"/>
    </row>
    <row r="398" ht="15.75" customHeight="1">
      <c r="D398" s="48"/>
      <c r="E398" s="48"/>
      <c r="F398" s="48"/>
      <c r="G398" s="48"/>
      <c r="H398" s="48"/>
      <c r="I398" s="48"/>
      <c r="J398" s="48"/>
      <c r="K398" s="48"/>
    </row>
    <row r="399" ht="15.75" customHeight="1">
      <c r="D399" s="48"/>
      <c r="E399" s="48"/>
      <c r="F399" s="48"/>
      <c r="G399" s="48"/>
      <c r="H399" s="48"/>
      <c r="I399" s="48"/>
      <c r="J399" s="48"/>
      <c r="K399" s="48"/>
    </row>
    <row r="400" ht="15.75" customHeight="1">
      <c r="D400" s="48"/>
      <c r="E400" s="48"/>
      <c r="F400" s="48"/>
      <c r="G400" s="48"/>
      <c r="H400" s="48"/>
      <c r="I400" s="48"/>
      <c r="J400" s="48"/>
      <c r="K400" s="48"/>
    </row>
    <row r="401" ht="15.75" customHeight="1">
      <c r="D401" s="48"/>
      <c r="E401" s="48"/>
      <c r="F401" s="48"/>
      <c r="G401" s="48"/>
      <c r="H401" s="48"/>
      <c r="I401" s="48"/>
      <c r="J401" s="48"/>
      <c r="K401" s="48"/>
    </row>
    <row r="402" ht="15.75" customHeight="1">
      <c r="D402" s="48"/>
      <c r="E402" s="48"/>
      <c r="F402" s="48"/>
      <c r="G402" s="48"/>
      <c r="H402" s="48"/>
      <c r="I402" s="48"/>
      <c r="J402" s="48"/>
      <c r="K402" s="48"/>
    </row>
    <row r="403" ht="15.75" customHeight="1">
      <c r="D403" s="48"/>
      <c r="E403" s="48"/>
      <c r="F403" s="48"/>
      <c r="G403" s="48"/>
      <c r="H403" s="48"/>
      <c r="I403" s="48"/>
      <c r="J403" s="48"/>
      <c r="K403" s="48"/>
    </row>
    <row r="404" ht="15.75" customHeight="1">
      <c r="D404" s="48"/>
      <c r="E404" s="48"/>
      <c r="F404" s="48"/>
      <c r="G404" s="48"/>
      <c r="H404" s="48"/>
      <c r="I404" s="48"/>
      <c r="J404" s="48"/>
      <c r="K404" s="48"/>
    </row>
    <row r="405" ht="15.75" customHeight="1">
      <c r="D405" s="48"/>
      <c r="E405" s="48"/>
      <c r="F405" s="48"/>
      <c r="G405" s="48"/>
      <c r="H405" s="48"/>
      <c r="I405" s="48"/>
      <c r="J405" s="48"/>
      <c r="K405" s="48"/>
    </row>
    <row r="406" ht="15.75" customHeight="1">
      <c r="D406" s="48"/>
      <c r="E406" s="48"/>
      <c r="F406" s="48"/>
      <c r="G406" s="48"/>
      <c r="H406" s="48"/>
      <c r="I406" s="48"/>
      <c r="J406" s="48"/>
      <c r="K406" s="48"/>
    </row>
    <row r="407" ht="15.75" customHeight="1">
      <c r="D407" s="48"/>
      <c r="E407" s="48"/>
      <c r="F407" s="48"/>
      <c r="G407" s="48"/>
      <c r="H407" s="48"/>
      <c r="I407" s="48"/>
      <c r="J407" s="48"/>
      <c r="K407" s="48"/>
    </row>
    <row r="408" ht="15.75" customHeight="1">
      <c r="D408" s="48"/>
      <c r="E408" s="48"/>
      <c r="F408" s="48"/>
      <c r="G408" s="48"/>
      <c r="H408" s="48"/>
      <c r="I408" s="48"/>
      <c r="J408" s="48"/>
      <c r="K408" s="48"/>
    </row>
    <row r="409" ht="15.75" customHeight="1">
      <c r="D409" s="48"/>
      <c r="E409" s="48"/>
      <c r="F409" s="48"/>
      <c r="G409" s="48"/>
      <c r="H409" s="48"/>
      <c r="I409" s="48"/>
      <c r="J409" s="48"/>
      <c r="K409" s="48"/>
    </row>
    <row r="410" ht="15.75" customHeight="1">
      <c r="D410" s="48"/>
      <c r="E410" s="48"/>
      <c r="F410" s="48"/>
      <c r="G410" s="48"/>
      <c r="H410" s="48"/>
      <c r="I410" s="48"/>
      <c r="J410" s="48"/>
      <c r="K410" s="48"/>
    </row>
    <row r="411" ht="15.75" customHeight="1">
      <c r="D411" s="48"/>
      <c r="E411" s="48"/>
      <c r="F411" s="48"/>
      <c r="G411" s="48"/>
      <c r="H411" s="48"/>
      <c r="I411" s="48"/>
      <c r="J411" s="48"/>
      <c r="K411" s="48"/>
    </row>
    <row r="412" ht="15.75" customHeight="1">
      <c r="D412" s="48"/>
      <c r="E412" s="48"/>
      <c r="F412" s="48"/>
      <c r="G412" s="48"/>
      <c r="H412" s="48"/>
      <c r="I412" s="48"/>
      <c r="J412" s="48"/>
      <c r="K412" s="48"/>
    </row>
    <row r="413" ht="15.75" customHeight="1">
      <c r="D413" s="48"/>
      <c r="E413" s="48"/>
      <c r="F413" s="48"/>
      <c r="G413" s="48"/>
      <c r="H413" s="48"/>
      <c r="I413" s="48"/>
      <c r="J413" s="48"/>
      <c r="K413" s="48"/>
    </row>
    <row r="414" ht="15.75" customHeight="1">
      <c r="D414" s="48"/>
      <c r="E414" s="48"/>
      <c r="F414" s="48"/>
      <c r="G414" s="48"/>
      <c r="H414" s="48"/>
      <c r="I414" s="48"/>
      <c r="J414" s="48"/>
      <c r="K414" s="48"/>
    </row>
    <row r="415" ht="15.75" customHeight="1">
      <c r="D415" s="48"/>
      <c r="E415" s="48"/>
      <c r="F415" s="48"/>
      <c r="G415" s="48"/>
      <c r="H415" s="48"/>
      <c r="I415" s="48"/>
      <c r="J415" s="48"/>
      <c r="K415" s="48"/>
    </row>
    <row r="416" ht="15.75" customHeight="1">
      <c r="D416" s="48"/>
      <c r="E416" s="48"/>
      <c r="F416" s="48"/>
      <c r="G416" s="48"/>
      <c r="H416" s="48"/>
      <c r="I416" s="48"/>
      <c r="J416" s="48"/>
      <c r="K416" s="48"/>
    </row>
    <row r="417" ht="15.75" customHeight="1">
      <c r="D417" s="48"/>
      <c r="E417" s="48"/>
      <c r="F417" s="48"/>
      <c r="G417" s="48"/>
      <c r="H417" s="48"/>
      <c r="I417" s="48"/>
      <c r="J417" s="48"/>
      <c r="K417" s="48"/>
    </row>
    <row r="418" ht="15.75" customHeight="1">
      <c r="D418" s="48"/>
      <c r="E418" s="48"/>
      <c r="F418" s="48"/>
      <c r="G418" s="48"/>
      <c r="H418" s="48"/>
      <c r="I418" s="48"/>
      <c r="J418" s="48"/>
      <c r="K418" s="48"/>
    </row>
    <row r="419" ht="15.75" customHeight="1">
      <c r="D419" s="48"/>
      <c r="E419" s="48"/>
      <c r="F419" s="48"/>
      <c r="G419" s="48"/>
      <c r="H419" s="48"/>
      <c r="I419" s="48"/>
      <c r="J419" s="48"/>
      <c r="K419" s="48"/>
    </row>
    <row r="420" ht="15.75" customHeight="1">
      <c r="D420" s="48"/>
      <c r="E420" s="48"/>
      <c r="F420" s="48"/>
      <c r="G420" s="48"/>
      <c r="H420" s="48"/>
      <c r="I420" s="48"/>
      <c r="J420" s="48"/>
      <c r="K420" s="48"/>
    </row>
    <row r="421" ht="15.75" customHeight="1">
      <c r="D421" s="48"/>
      <c r="E421" s="48"/>
      <c r="F421" s="48"/>
      <c r="G421" s="48"/>
      <c r="H421" s="48"/>
      <c r="I421" s="48"/>
      <c r="J421" s="48"/>
      <c r="K421" s="48"/>
    </row>
    <row r="422" ht="15.75" customHeight="1">
      <c r="D422" s="48"/>
      <c r="E422" s="48"/>
      <c r="F422" s="48"/>
      <c r="G422" s="48"/>
      <c r="H422" s="48"/>
      <c r="I422" s="48"/>
      <c r="J422" s="48"/>
      <c r="K422" s="48"/>
    </row>
    <row r="423" ht="15.75" customHeight="1">
      <c r="D423" s="48"/>
      <c r="E423" s="48"/>
      <c r="F423" s="48"/>
      <c r="G423" s="48"/>
      <c r="H423" s="48"/>
      <c r="I423" s="48"/>
      <c r="J423" s="48"/>
      <c r="K423" s="48"/>
    </row>
    <row r="424" ht="15.75" customHeight="1">
      <c r="D424" s="48"/>
      <c r="E424" s="48"/>
      <c r="F424" s="48"/>
      <c r="G424" s="48"/>
      <c r="H424" s="48"/>
      <c r="I424" s="48"/>
      <c r="J424" s="48"/>
      <c r="K424" s="48"/>
    </row>
    <row r="425" ht="15.75" customHeight="1">
      <c r="D425" s="48"/>
      <c r="E425" s="48"/>
      <c r="F425" s="48"/>
      <c r="G425" s="48"/>
      <c r="H425" s="48"/>
      <c r="I425" s="48"/>
      <c r="J425" s="48"/>
      <c r="K425" s="48"/>
    </row>
    <row r="426" ht="15.75" customHeight="1">
      <c r="D426" s="48"/>
      <c r="E426" s="48"/>
      <c r="F426" s="48"/>
      <c r="G426" s="48"/>
      <c r="H426" s="48"/>
      <c r="I426" s="48"/>
      <c r="J426" s="48"/>
      <c r="K426" s="48"/>
    </row>
    <row r="427" ht="15.75" customHeight="1">
      <c r="D427" s="48"/>
      <c r="E427" s="48"/>
      <c r="F427" s="48"/>
      <c r="G427" s="48"/>
      <c r="H427" s="48"/>
      <c r="I427" s="48"/>
      <c r="J427" s="48"/>
      <c r="K427" s="48"/>
    </row>
    <row r="428" ht="15.75" customHeight="1">
      <c r="D428" s="48"/>
      <c r="E428" s="48"/>
      <c r="F428" s="48"/>
      <c r="G428" s="48"/>
      <c r="H428" s="48"/>
      <c r="I428" s="48"/>
      <c r="J428" s="48"/>
      <c r="K428" s="48"/>
    </row>
    <row r="429" ht="15.75" customHeight="1">
      <c r="D429" s="48"/>
      <c r="E429" s="48"/>
      <c r="F429" s="48"/>
      <c r="G429" s="48"/>
      <c r="H429" s="48"/>
      <c r="I429" s="48"/>
      <c r="J429" s="48"/>
      <c r="K429" s="48"/>
    </row>
    <row r="430" ht="15.75" customHeight="1">
      <c r="D430" s="48"/>
      <c r="E430" s="48"/>
      <c r="F430" s="48"/>
      <c r="G430" s="48"/>
      <c r="H430" s="48"/>
      <c r="I430" s="48"/>
      <c r="J430" s="48"/>
      <c r="K430" s="48"/>
    </row>
    <row r="431" ht="15.75" customHeight="1">
      <c r="D431" s="48"/>
      <c r="E431" s="48"/>
      <c r="F431" s="48"/>
      <c r="G431" s="48"/>
      <c r="H431" s="48"/>
      <c r="I431" s="48"/>
      <c r="J431" s="48"/>
      <c r="K431" s="48"/>
    </row>
    <row r="432" ht="15.75" customHeight="1">
      <c r="D432" s="48"/>
      <c r="E432" s="48"/>
      <c r="F432" s="48"/>
      <c r="G432" s="48"/>
      <c r="H432" s="48"/>
      <c r="I432" s="48"/>
      <c r="J432" s="48"/>
      <c r="K432" s="48"/>
    </row>
    <row r="433" ht="15.75" customHeight="1">
      <c r="D433" s="48"/>
      <c r="E433" s="48"/>
      <c r="F433" s="48"/>
      <c r="G433" s="48"/>
      <c r="H433" s="48"/>
      <c r="I433" s="48"/>
      <c r="J433" s="48"/>
      <c r="K433" s="48"/>
    </row>
    <row r="434" ht="15.75" customHeight="1">
      <c r="D434" s="48"/>
      <c r="E434" s="48"/>
      <c r="F434" s="48"/>
      <c r="G434" s="48"/>
      <c r="H434" s="48"/>
      <c r="I434" s="48"/>
      <c r="J434" s="48"/>
      <c r="K434" s="48"/>
    </row>
    <row r="435" ht="15.75" customHeight="1">
      <c r="D435" s="48"/>
      <c r="E435" s="48"/>
      <c r="F435" s="48"/>
      <c r="G435" s="48"/>
      <c r="H435" s="48"/>
      <c r="I435" s="48"/>
      <c r="J435" s="48"/>
      <c r="K435" s="48"/>
    </row>
    <row r="436" ht="15.75" customHeight="1">
      <c r="D436" s="48"/>
      <c r="E436" s="48"/>
      <c r="F436" s="48"/>
      <c r="G436" s="48"/>
      <c r="H436" s="48"/>
      <c r="I436" s="48"/>
      <c r="J436" s="48"/>
      <c r="K436" s="48"/>
    </row>
    <row r="437" ht="15.75" customHeight="1">
      <c r="D437" s="48"/>
      <c r="E437" s="48"/>
      <c r="F437" s="48"/>
      <c r="G437" s="48"/>
      <c r="H437" s="48"/>
      <c r="I437" s="48"/>
      <c r="J437" s="48"/>
      <c r="K437" s="48"/>
    </row>
    <row r="438" ht="15.75" customHeight="1">
      <c r="D438" s="48"/>
      <c r="E438" s="48"/>
      <c r="F438" s="48"/>
      <c r="G438" s="48"/>
      <c r="H438" s="48"/>
      <c r="I438" s="48"/>
      <c r="J438" s="48"/>
      <c r="K438" s="48"/>
    </row>
    <row r="439" ht="15.75" customHeight="1">
      <c r="D439" s="48"/>
      <c r="E439" s="48"/>
      <c r="F439" s="48"/>
      <c r="G439" s="48"/>
      <c r="H439" s="48"/>
      <c r="I439" s="48"/>
      <c r="J439" s="48"/>
      <c r="K439" s="48"/>
    </row>
    <row r="440" ht="15.75" customHeight="1">
      <c r="D440" s="48"/>
      <c r="E440" s="48"/>
      <c r="F440" s="48"/>
      <c r="G440" s="48"/>
      <c r="H440" s="48"/>
      <c r="I440" s="48"/>
      <c r="J440" s="48"/>
      <c r="K440" s="48"/>
    </row>
    <row r="441" ht="15.75" customHeight="1">
      <c r="D441" s="48"/>
      <c r="E441" s="48"/>
      <c r="F441" s="48"/>
      <c r="G441" s="48"/>
      <c r="H441" s="48"/>
      <c r="I441" s="48"/>
      <c r="J441" s="48"/>
      <c r="K441" s="48"/>
    </row>
    <row r="442" ht="15.75" customHeight="1">
      <c r="D442" s="48"/>
      <c r="E442" s="48"/>
      <c r="F442" s="48"/>
      <c r="G442" s="48"/>
      <c r="H442" s="48"/>
      <c r="I442" s="48"/>
      <c r="J442" s="48"/>
      <c r="K442" s="48"/>
    </row>
    <row r="443" ht="15.75" customHeight="1">
      <c r="D443" s="48"/>
      <c r="E443" s="48"/>
      <c r="F443" s="48"/>
      <c r="G443" s="48"/>
      <c r="H443" s="48"/>
      <c r="I443" s="48"/>
      <c r="J443" s="48"/>
      <c r="K443" s="48"/>
    </row>
    <row r="444" ht="15.75" customHeight="1">
      <c r="D444" s="48"/>
      <c r="E444" s="48"/>
      <c r="F444" s="48"/>
      <c r="G444" s="48"/>
      <c r="H444" s="48"/>
      <c r="I444" s="48"/>
      <c r="J444" s="48"/>
      <c r="K444" s="48"/>
    </row>
    <row r="445" ht="15.75" customHeight="1">
      <c r="D445" s="48"/>
      <c r="E445" s="48"/>
      <c r="F445" s="48"/>
      <c r="G445" s="48"/>
      <c r="H445" s="48"/>
      <c r="I445" s="48"/>
      <c r="J445" s="48"/>
      <c r="K445" s="48"/>
    </row>
    <row r="446" ht="15.75" customHeight="1">
      <c r="D446" s="48"/>
      <c r="E446" s="48"/>
      <c r="F446" s="48"/>
      <c r="G446" s="48"/>
      <c r="H446" s="48"/>
      <c r="I446" s="48"/>
      <c r="J446" s="48"/>
      <c r="K446" s="48"/>
    </row>
    <row r="447" ht="15.75" customHeight="1">
      <c r="D447" s="48"/>
      <c r="E447" s="48"/>
      <c r="F447" s="48"/>
      <c r="G447" s="48"/>
      <c r="H447" s="48"/>
      <c r="I447" s="48"/>
      <c r="J447" s="48"/>
      <c r="K447" s="48"/>
    </row>
    <row r="448" ht="15.75" customHeight="1">
      <c r="D448" s="48"/>
      <c r="E448" s="48"/>
      <c r="F448" s="48"/>
      <c r="G448" s="48"/>
      <c r="H448" s="48"/>
      <c r="I448" s="48"/>
      <c r="J448" s="48"/>
      <c r="K448" s="48"/>
    </row>
    <row r="449" ht="15.75" customHeight="1">
      <c r="D449" s="48"/>
      <c r="E449" s="48"/>
      <c r="F449" s="48"/>
      <c r="G449" s="48"/>
      <c r="H449" s="48"/>
      <c r="I449" s="48"/>
      <c r="J449" s="48"/>
      <c r="K449" s="48"/>
    </row>
    <row r="450" ht="15.75" customHeight="1">
      <c r="D450" s="48"/>
      <c r="E450" s="48"/>
      <c r="F450" s="48"/>
      <c r="G450" s="48"/>
      <c r="H450" s="48"/>
      <c r="I450" s="48"/>
      <c r="J450" s="48"/>
      <c r="K450" s="48"/>
    </row>
    <row r="451" ht="15.75" customHeight="1">
      <c r="D451" s="48"/>
      <c r="E451" s="48"/>
      <c r="F451" s="48"/>
      <c r="G451" s="48"/>
      <c r="H451" s="48"/>
      <c r="I451" s="48"/>
      <c r="J451" s="48"/>
      <c r="K451" s="48"/>
    </row>
    <row r="452" ht="15.75" customHeight="1">
      <c r="D452" s="48"/>
      <c r="E452" s="48"/>
      <c r="F452" s="48"/>
      <c r="G452" s="48"/>
      <c r="H452" s="48"/>
      <c r="I452" s="48"/>
      <c r="J452" s="48"/>
      <c r="K452" s="48"/>
    </row>
    <row r="453" ht="15.75" customHeight="1">
      <c r="D453" s="48"/>
      <c r="E453" s="48"/>
      <c r="F453" s="48"/>
      <c r="G453" s="48"/>
      <c r="H453" s="48"/>
      <c r="I453" s="48"/>
      <c r="J453" s="48"/>
      <c r="K453" s="48"/>
    </row>
    <row r="454" ht="15.75" customHeight="1">
      <c r="D454" s="48"/>
      <c r="E454" s="48"/>
      <c r="F454" s="48"/>
      <c r="G454" s="48"/>
      <c r="H454" s="48"/>
      <c r="I454" s="48"/>
      <c r="J454" s="48"/>
      <c r="K454" s="48"/>
    </row>
    <row r="455" ht="15.75" customHeight="1">
      <c r="D455" s="48"/>
      <c r="E455" s="48"/>
      <c r="F455" s="48"/>
      <c r="G455" s="48"/>
      <c r="H455" s="48"/>
      <c r="I455" s="48"/>
      <c r="J455" s="48"/>
      <c r="K455" s="48"/>
    </row>
    <row r="456" ht="15.75" customHeight="1">
      <c r="D456" s="48"/>
      <c r="E456" s="48"/>
      <c r="F456" s="48"/>
      <c r="G456" s="48"/>
      <c r="H456" s="48"/>
      <c r="I456" s="48"/>
      <c r="J456" s="48"/>
      <c r="K456" s="48"/>
    </row>
    <row r="457" ht="15.75" customHeight="1">
      <c r="D457" s="48"/>
      <c r="E457" s="48"/>
      <c r="F457" s="48"/>
      <c r="G457" s="48"/>
      <c r="H457" s="48"/>
      <c r="I457" s="48"/>
      <c r="J457" s="48"/>
      <c r="K457" s="48"/>
    </row>
    <row r="458" ht="15.75" customHeight="1">
      <c r="D458" s="48"/>
      <c r="E458" s="48"/>
      <c r="F458" s="48"/>
      <c r="G458" s="48"/>
      <c r="H458" s="48"/>
      <c r="I458" s="48"/>
      <c r="J458" s="48"/>
      <c r="K458" s="48"/>
    </row>
    <row r="459" ht="15.75" customHeight="1">
      <c r="D459" s="48"/>
      <c r="E459" s="48"/>
      <c r="F459" s="48"/>
      <c r="G459" s="48"/>
      <c r="H459" s="48"/>
      <c r="I459" s="48"/>
      <c r="J459" s="48"/>
      <c r="K459" s="48"/>
    </row>
    <row r="460" ht="15.75" customHeight="1">
      <c r="D460" s="48"/>
      <c r="E460" s="48"/>
      <c r="F460" s="48"/>
      <c r="G460" s="48"/>
      <c r="H460" s="48"/>
      <c r="I460" s="48"/>
      <c r="J460" s="48"/>
      <c r="K460" s="48"/>
    </row>
    <row r="461" ht="15.75" customHeight="1">
      <c r="D461" s="48"/>
      <c r="E461" s="48"/>
      <c r="F461" s="48"/>
      <c r="G461" s="48"/>
      <c r="H461" s="48"/>
      <c r="I461" s="48"/>
      <c r="J461" s="48"/>
      <c r="K461" s="48"/>
    </row>
    <row r="462" ht="15.75" customHeight="1">
      <c r="D462" s="48"/>
      <c r="E462" s="48"/>
      <c r="F462" s="48"/>
      <c r="G462" s="48"/>
      <c r="H462" s="48"/>
      <c r="I462" s="48"/>
      <c r="J462" s="48"/>
      <c r="K462" s="48"/>
    </row>
    <row r="463" ht="15.75" customHeight="1">
      <c r="D463" s="48"/>
      <c r="E463" s="48"/>
      <c r="F463" s="48"/>
      <c r="G463" s="48"/>
      <c r="H463" s="48"/>
      <c r="I463" s="48"/>
      <c r="J463" s="48"/>
      <c r="K463" s="48"/>
    </row>
    <row r="464" ht="15.75" customHeight="1">
      <c r="D464" s="48"/>
      <c r="E464" s="48"/>
      <c r="F464" s="48"/>
      <c r="G464" s="48"/>
      <c r="H464" s="48"/>
      <c r="I464" s="48"/>
      <c r="J464" s="48"/>
      <c r="K464" s="48"/>
    </row>
    <row r="465" ht="15.75" customHeight="1">
      <c r="D465" s="48"/>
      <c r="E465" s="48"/>
      <c r="F465" s="48"/>
      <c r="G465" s="48"/>
      <c r="H465" s="48"/>
      <c r="I465" s="48"/>
      <c r="J465" s="48"/>
      <c r="K465" s="48"/>
    </row>
    <row r="466" ht="15.75" customHeight="1">
      <c r="D466" s="48"/>
      <c r="E466" s="48"/>
      <c r="F466" s="48"/>
      <c r="G466" s="48"/>
      <c r="H466" s="48"/>
      <c r="I466" s="48"/>
      <c r="J466" s="48"/>
      <c r="K466" s="48"/>
    </row>
    <row r="467" ht="15.75" customHeight="1">
      <c r="D467" s="48"/>
      <c r="E467" s="48"/>
      <c r="F467" s="48"/>
      <c r="G467" s="48"/>
      <c r="H467" s="48"/>
      <c r="I467" s="48"/>
      <c r="J467" s="48"/>
      <c r="K467" s="48"/>
    </row>
    <row r="468" ht="15.75" customHeight="1">
      <c r="D468" s="48"/>
      <c r="E468" s="48"/>
      <c r="F468" s="48"/>
      <c r="G468" s="48"/>
      <c r="H468" s="48"/>
      <c r="I468" s="48"/>
      <c r="J468" s="48"/>
      <c r="K468" s="48"/>
    </row>
    <row r="469" ht="15.75" customHeight="1">
      <c r="D469" s="48"/>
      <c r="E469" s="48"/>
      <c r="F469" s="48"/>
      <c r="G469" s="48"/>
      <c r="H469" s="48"/>
      <c r="I469" s="48"/>
      <c r="J469" s="48"/>
      <c r="K469" s="48"/>
    </row>
    <row r="470" ht="15.75" customHeight="1">
      <c r="D470" s="48"/>
      <c r="E470" s="48"/>
      <c r="F470" s="48"/>
      <c r="G470" s="48"/>
      <c r="H470" s="48"/>
      <c r="I470" s="48"/>
      <c r="J470" s="48"/>
      <c r="K470" s="48"/>
    </row>
    <row r="471" ht="15.75" customHeight="1">
      <c r="D471" s="48"/>
      <c r="E471" s="48"/>
      <c r="F471" s="48"/>
      <c r="G471" s="48"/>
      <c r="H471" s="48"/>
      <c r="I471" s="48"/>
      <c r="J471" s="48"/>
      <c r="K471" s="48"/>
    </row>
    <row r="472" ht="15.75" customHeight="1">
      <c r="D472" s="48"/>
      <c r="E472" s="48"/>
      <c r="F472" s="48"/>
      <c r="G472" s="48"/>
      <c r="H472" s="48"/>
      <c r="I472" s="48"/>
      <c r="J472" s="48"/>
      <c r="K472" s="48"/>
    </row>
    <row r="473" ht="15.75" customHeight="1">
      <c r="D473" s="48"/>
      <c r="E473" s="48"/>
      <c r="F473" s="48"/>
      <c r="G473" s="48"/>
      <c r="H473" s="48"/>
      <c r="I473" s="48"/>
      <c r="J473" s="48"/>
      <c r="K473" s="48"/>
    </row>
    <row r="474" ht="15.75" customHeight="1">
      <c r="D474" s="48"/>
      <c r="E474" s="48"/>
      <c r="F474" s="48"/>
      <c r="G474" s="48"/>
      <c r="H474" s="48"/>
      <c r="I474" s="48"/>
      <c r="J474" s="48"/>
      <c r="K474" s="48"/>
    </row>
    <row r="475" ht="15.75" customHeight="1">
      <c r="D475" s="48"/>
      <c r="E475" s="48"/>
      <c r="F475" s="48"/>
      <c r="G475" s="48"/>
      <c r="H475" s="48"/>
      <c r="I475" s="48"/>
      <c r="J475" s="48"/>
      <c r="K475" s="48"/>
    </row>
    <row r="476" ht="15.75" customHeight="1">
      <c r="D476" s="48"/>
      <c r="E476" s="48"/>
      <c r="F476" s="48"/>
      <c r="G476" s="48"/>
      <c r="H476" s="48"/>
      <c r="I476" s="48"/>
      <c r="J476" s="48"/>
      <c r="K476" s="48"/>
    </row>
    <row r="477" ht="15.75" customHeight="1">
      <c r="D477" s="48"/>
      <c r="E477" s="48"/>
      <c r="F477" s="48"/>
      <c r="G477" s="48"/>
      <c r="H477" s="48"/>
      <c r="I477" s="48"/>
      <c r="J477" s="48"/>
      <c r="K477" s="48"/>
    </row>
    <row r="478" ht="15.75" customHeight="1">
      <c r="D478" s="48"/>
      <c r="E478" s="48"/>
      <c r="F478" s="48"/>
      <c r="G478" s="48"/>
      <c r="H478" s="48"/>
      <c r="I478" s="48"/>
      <c r="J478" s="48"/>
      <c r="K478" s="48"/>
    </row>
    <row r="479" ht="15.75" customHeight="1">
      <c r="D479" s="48"/>
      <c r="E479" s="48"/>
      <c r="F479" s="48"/>
      <c r="G479" s="48"/>
      <c r="H479" s="48"/>
      <c r="I479" s="48"/>
      <c r="J479" s="48"/>
      <c r="K479" s="48"/>
    </row>
    <row r="480" ht="15.75" customHeight="1">
      <c r="D480" s="48"/>
      <c r="E480" s="48"/>
      <c r="F480" s="48"/>
      <c r="G480" s="48"/>
      <c r="H480" s="48"/>
      <c r="I480" s="48"/>
      <c r="J480" s="48"/>
      <c r="K480" s="48"/>
    </row>
    <row r="481" ht="15.75" customHeight="1">
      <c r="D481" s="48"/>
      <c r="E481" s="48"/>
      <c r="F481" s="48"/>
      <c r="G481" s="48"/>
      <c r="H481" s="48"/>
      <c r="I481" s="48"/>
      <c r="J481" s="48"/>
      <c r="K481" s="48"/>
    </row>
    <row r="482" ht="15.75" customHeight="1">
      <c r="D482" s="48"/>
      <c r="E482" s="48"/>
      <c r="F482" s="48"/>
      <c r="G482" s="48"/>
      <c r="H482" s="48"/>
      <c r="I482" s="48"/>
      <c r="J482" s="48"/>
      <c r="K482" s="48"/>
    </row>
    <row r="483" ht="15.75" customHeight="1">
      <c r="D483" s="48"/>
      <c r="E483" s="48"/>
      <c r="F483" s="48"/>
      <c r="G483" s="48"/>
      <c r="H483" s="48"/>
      <c r="I483" s="48"/>
      <c r="J483" s="48"/>
      <c r="K483" s="48"/>
    </row>
    <row r="484" ht="15.75" customHeight="1">
      <c r="D484" s="48"/>
      <c r="E484" s="48"/>
      <c r="F484" s="48"/>
      <c r="G484" s="48"/>
      <c r="H484" s="48"/>
      <c r="I484" s="48"/>
      <c r="J484" s="48"/>
      <c r="K484" s="48"/>
    </row>
    <row r="485" ht="15.75" customHeight="1">
      <c r="D485" s="48"/>
      <c r="E485" s="48"/>
      <c r="F485" s="48"/>
      <c r="G485" s="48"/>
      <c r="H485" s="48"/>
      <c r="I485" s="48"/>
      <c r="J485" s="48"/>
      <c r="K485" s="48"/>
    </row>
    <row r="486" ht="15.75" customHeight="1">
      <c r="D486" s="48"/>
      <c r="E486" s="48"/>
      <c r="F486" s="48"/>
      <c r="G486" s="48"/>
      <c r="H486" s="48"/>
      <c r="I486" s="48"/>
      <c r="J486" s="48"/>
      <c r="K486" s="48"/>
    </row>
    <row r="487" ht="15.75" customHeight="1">
      <c r="D487" s="48"/>
      <c r="E487" s="48"/>
      <c r="F487" s="48"/>
      <c r="G487" s="48"/>
      <c r="H487" s="48"/>
      <c r="I487" s="48"/>
      <c r="J487" s="48"/>
      <c r="K487" s="48"/>
    </row>
    <row r="488" ht="15.75" customHeight="1">
      <c r="D488" s="48"/>
      <c r="E488" s="48"/>
      <c r="F488" s="48"/>
      <c r="G488" s="48"/>
      <c r="H488" s="48"/>
      <c r="I488" s="48"/>
      <c r="J488" s="48"/>
      <c r="K488" s="48"/>
    </row>
    <row r="489" ht="15.75" customHeight="1">
      <c r="D489" s="48"/>
      <c r="E489" s="48"/>
      <c r="F489" s="48"/>
      <c r="G489" s="48"/>
      <c r="H489" s="48"/>
      <c r="I489" s="48"/>
      <c r="J489" s="48"/>
      <c r="K489" s="48"/>
    </row>
    <row r="490" ht="15.75" customHeight="1">
      <c r="D490" s="48"/>
      <c r="E490" s="48"/>
      <c r="F490" s="48"/>
      <c r="G490" s="48"/>
      <c r="H490" s="48"/>
      <c r="I490" s="48"/>
      <c r="J490" s="48"/>
      <c r="K490" s="48"/>
    </row>
    <row r="491" ht="15.75" customHeight="1">
      <c r="D491" s="48"/>
      <c r="E491" s="48"/>
      <c r="F491" s="48"/>
      <c r="G491" s="48"/>
      <c r="H491" s="48"/>
      <c r="I491" s="48"/>
      <c r="J491" s="48"/>
      <c r="K491" s="48"/>
    </row>
    <row r="492" ht="15.75" customHeight="1">
      <c r="D492" s="48"/>
      <c r="E492" s="48"/>
      <c r="F492" s="48"/>
      <c r="G492" s="48"/>
      <c r="H492" s="48"/>
      <c r="I492" s="48"/>
      <c r="J492" s="48"/>
      <c r="K492" s="48"/>
    </row>
    <row r="493" ht="15.75" customHeight="1">
      <c r="D493" s="48"/>
      <c r="E493" s="48"/>
      <c r="F493" s="48"/>
      <c r="G493" s="48"/>
      <c r="H493" s="48"/>
      <c r="I493" s="48"/>
      <c r="J493" s="48"/>
      <c r="K493" s="48"/>
    </row>
    <row r="494" ht="15.75" customHeight="1">
      <c r="D494" s="48"/>
      <c r="E494" s="48"/>
      <c r="F494" s="48"/>
      <c r="G494" s="48"/>
      <c r="H494" s="48"/>
      <c r="I494" s="48"/>
      <c r="J494" s="48"/>
      <c r="K494" s="48"/>
    </row>
    <row r="495" ht="15.75" customHeight="1">
      <c r="D495" s="48"/>
      <c r="E495" s="48"/>
      <c r="F495" s="48"/>
      <c r="G495" s="48"/>
      <c r="H495" s="48"/>
      <c r="I495" s="48"/>
      <c r="J495" s="48"/>
      <c r="K495" s="48"/>
    </row>
    <row r="496" ht="15.75" customHeight="1">
      <c r="D496" s="48"/>
      <c r="E496" s="48"/>
      <c r="F496" s="48"/>
      <c r="G496" s="48"/>
      <c r="H496" s="48"/>
      <c r="I496" s="48"/>
      <c r="J496" s="48"/>
      <c r="K496" s="48"/>
    </row>
    <row r="497" ht="15.75" customHeight="1">
      <c r="D497" s="48"/>
      <c r="E497" s="48"/>
      <c r="F497" s="48"/>
      <c r="G497" s="48"/>
      <c r="H497" s="48"/>
      <c r="I497" s="48"/>
      <c r="J497" s="48"/>
      <c r="K497" s="48"/>
    </row>
    <row r="498" ht="15.75" customHeight="1">
      <c r="D498" s="48"/>
      <c r="E498" s="48"/>
      <c r="F498" s="48"/>
      <c r="G498" s="48"/>
      <c r="H498" s="48"/>
      <c r="I498" s="48"/>
      <c r="J498" s="48"/>
      <c r="K498" s="48"/>
    </row>
    <row r="499" ht="15.75" customHeight="1">
      <c r="D499" s="48"/>
      <c r="E499" s="48"/>
      <c r="F499" s="48"/>
      <c r="G499" s="48"/>
      <c r="H499" s="48"/>
      <c r="I499" s="48"/>
      <c r="J499" s="48"/>
      <c r="K499" s="48"/>
    </row>
    <row r="500" ht="15.75" customHeight="1">
      <c r="D500" s="48"/>
      <c r="E500" s="48"/>
      <c r="F500" s="48"/>
      <c r="G500" s="48"/>
      <c r="H500" s="48"/>
      <c r="I500" s="48"/>
      <c r="J500" s="48"/>
      <c r="K500" s="48"/>
    </row>
    <row r="501" ht="15.75" customHeight="1">
      <c r="D501" s="48"/>
      <c r="E501" s="48"/>
      <c r="F501" s="48"/>
      <c r="G501" s="48"/>
      <c r="H501" s="48"/>
      <c r="I501" s="48"/>
      <c r="J501" s="48"/>
      <c r="K501" s="48"/>
    </row>
    <row r="502" ht="15.75" customHeight="1">
      <c r="D502" s="48"/>
      <c r="E502" s="48"/>
      <c r="F502" s="48"/>
      <c r="G502" s="48"/>
      <c r="H502" s="48"/>
      <c r="I502" s="48"/>
      <c r="J502" s="48"/>
      <c r="K502" s="48"/>
    </row>
    <row r="503" ht="15.75" customHeight="1">
      <c r="D503" s="48"/>
      <c r="E503" s="48"/>
      <c r="F503" s="48"/>
      <c r="G503" s="48"/>
      <c r="H503" s="48"/>
      <c r="I503" s="48"/>
      <c r="J503" s="48"/>
      <c r="K503" s="48"/>
    </row>
    <row r="504" ht="15.75" customHeight="1">
      <c r="D504" s="48"/>
      <c r="E504" s="48"/>
      <c r="F504" s="48"/>
      <c r="G504" s="48"/>
      <c r="H504" s="48"/>
      <c r="I504" s="48"/>
      <c r="J504" s="48"/>
      <c r="K504" s="48"/>
    </row>
    <row r="505" ht="15.75" customHeight="1">
      <c r="D505" s="48"/>
      <c r="E505" s="48"/>
      <c r="F505" s="48"/>
      <c r="G505" s="48"/>
      <c r="H505" s="48"/>
      <c r="I505" s="48"/>
      <c r="J505" s="48"/>
      <c r="K505" s="48"/>
    </row>
    <row r="506" ht="15.75" customHeight="1">
      <c r="D506" s="48"/>
      <c r="E506" s="48"/>
      <c r="F506" s="48"/>
      <c r="G506" s="48"/>
      <c r="H506" s="48"/>
      <c r="I506" s="48"/>
      <c r="J506" s="48"/>
      <c r="K506" s="48"/>
    </row>
    <row r="507" ht="15.75" customHeight="1">
      <c r="D507" s="48"/>
      <c r="E507" s="48"/>
      <c r="F507" s="48"/>
      <c r="G507" s="48"/>
      <c r="H507" s="48"/>
      <c r="I507" s="48"/>
      <c r="J507" s="48"/>
      <c r="K507" s="48"/>
    </row>
    <row r="508" ht="15.75" customHeight="1">
      <c r="D508" s="48"/>
      <c r="E508" s="48"/>
      <c r="F508" s="48"/>
      <c r="G508" s="48"/>
      <c r="H508" s="48"/>
      <c r="I508" s="48"/>
      <c r="J508" s="48"/>
      <c r="K508" s="48"/>
    </row>
    <row r="509" ht="15.75" customHeight="1">
      <c r="D509" s="48"/>
      <c r="E509" s="48"/>
      <c r="F509" s="48"/>
      <c r="G509" s="48"/>
      <c r="H509" s="48"/>
      <c r="I509" s="48"/>
      <c r="J509" s="48"/>
      <c r="K509" s="48"/>
    </row>
    <row r="510" ht="15.75" customHeight="1">
      <c r="D510" s="48"/>
      <c r="E510" s="48"/>
      <c r="F510" s="48"/>
      <c r="G510" s="48"/>
      <c r="H510" s="48"/>
      <c r="I510" s="48"/>
      <c r="J510" s="48"/>
      <c r="K510" s="48"/>
    </row>
    <row r="511" ht="15.75" customHeight="1">
      <c r="D511" s="48"/>
      <c r="E511" s="48"/>
      <c r="F511" s="48"/>
      <c r="G511" s="48"/>
      <c r="H511" s="48"/>
      <c r="I511" s="48"/>
      <c r="J511" s="48"/>
      <c r="K511" s="48"/>
    </row>
    <row r="512" ht="15.75" customHeight="1">
      <c r="D512" s="48"/>
      <c r="E512" s="48"/>
      <c r="F512" s="48"/>
      <c r="G512" s="48"/>
      <c r="H512" s="48"/>
      <c r="I512" s="48"/>
      <c r="J512" s="48"/>
      <c r="K512" s="48"/>
    </row>
    <row r="513" ht="15.75" customHeight="1">
      <c r="D513" s="48"/>
      <c r="E513" s="48"/>
      <c r="F513" s="48"/>
      <c r="G513" s="48"/>
      <c r="H513" s="48"/>
      <c r="I513" s="48"/>
      <c r="J513" s="48"/>
      <c r="K513" s="48"/>
    </row>
    <row r="514" ht="15.75" customHeight="1">
      <c r="D514" s="48"/>
      <c r="E514" s="48"/>
      <c r="F514" s="48"/>
      <c r="G514" s="48"/>
      <c r="H514" s="48"/>
      <c r="I514" s="48"/>
      <c r="J514" s="48"/>
      <c r="K514" s="48"/>
    </row>
    <row r="515" ht="15.75" customHeight="1">
      <c r="D515" s="48"/>
      <c r="E515" s="48"/>
      <c r="F515" s="48"/>
      <c r="G515" s="48"/>
      <c r="H515" s="48"/>
      <c r="I515" s="48"/>
      <c r="J515" s="48"/>
      <c r="K515" s="48"/>
    </row>
    <row r="516" ht="15.75" customHeight="1">
      <c r="D516" s="48"/>
      <c r="E516" s="48"/>
      <c r="F516" s="48"/>
      <c r="G516" s="48"/>
      <c r="H516" s="48"/>
      <c r="I516" s="48"/>
      <c r="J516" s="48"/>
      <c r="K516" s="48"/>
    </row>
    <row r="517" ht="15.75" customHeight="1">
      <c r="D517" s="48"/>
      <c r="E517" s="48"/>
      <c r="F517" s="48"/>
      <c r="G517" s="48"/>
      <c r="H517" s="48"/>
      <c r="I517" s="48"/>
      <c r="J517" s="48"/>
      <c r="K517" s="48"/>
    </row>
    <row r="518" ht="15.75" customHeight="1">
      <c r="D518" s="48"/>
      <c r="E518" s="48"/>
      <c r="F518" s="48"/>
      <c r="G518" s="48"/>
      <c r="H518" s="48"/>
      <c r="I518" s="48"/>
      <c r="J518" s="48"/>
      <c r="K518" s="48"/>
    </row>
    <row r="519" ht="15.75" customHeight="1">
      <c r="D519" s="48"/>
      <c r="E519" s="48"/>
      <c r="F519" s="48"/>
      <c r="G519" s="48"/>
      <c r="H519" s="48"/>
      <c r="I519" s="48"/>
      <c r="J519" s="48"/>
      <c r="K519" s="48"/>
    </row>
    <row r="520" ht="15.75" customHeight="1">
      <c r="D520" s="48"/>
      <c r="E520" s="48"/>
      <c r="F520" s="48"/>
      <c r="G520" s="48"/>
      <c r="H520" s="48"/>
      <c r="I520" s="48"/>
      <c r="J520" s="48"/>
      <c r="K520" s="48"/>
    </row>
    <row r="521" ht="15.75" customHeight="1">
      <c r="D521" s="48"/>
      <c r="E521" s="48"/>
      <c r="F521" s="48"/>
      <c r="G521" s="48"/>
      <c r="H521" s="48"/>
      <c r="I521" s="48"/>
      <c r="J521" s="48"/>
      <c r="K521" s="48"/>
    </row>
    <row r="522" ht="15.75" customHeight="1">
      <c r="D522" s="48"/>
      <c r="E522" s="48"/>
      <c r="F522" s="48"/>
      <c r="G522" s="48"/>
      <c r="H522" s="48"/>
      <c r="I522" s="48"/>
      <c r="J522" s="48"/>
      <c r="K522" s="48"/>
    </row>
    <row r="523" ht="15.75" customHeight="1">
      <c r="D523" s="48"/>
      <c r="E523" s="48"/>
      <c r="F523" s="48"/>
      <c r="G523" s="48"/>
      <c r="H523" s="48"/>
      <c r="I523" s="48"/>
      <c r="J523" s="48"/>
      <c r="K523" s="48"/>
    </row>
    <row r="524" ht="15.75" customHeight="1">
      <c r="D524" s="48"/>
      <c r="E524" s="48"/>
      <c r="F524" s="48"/>
      <c r="G524" s="48"/>
      <c r="H524" s="48"/>
      <c r="I524" s="48"/>
      <c r="J524" s="48"/>
      <c r="K524" s="48"/>
    </row>
    <row r="525" ht="15.75" customHeight="1">
      <c r="D525" s="48"/>
      <c r="E525" s="48"/>
      <c r="F525" s="48"/>
      <c r="G525" s="48"/>
      <c r="H525" s="48"/>
      <c r="I525" s="48"/>
      <c r="J525" s="48"/>
      <c r="K525" s="48"/>
    </row>
    <row r="526" ht="15.75" customHeight="1">
      <c r="D526" s="48"/>
      <c r="E526" s="48"/>
      <c r="F526" s="48"/>
      <c r="G526" s="48"/>
      <c r="H526" s="48"/>
      <c r="I526" s="48"/>
      <c r="J526" s="48"/>
      <c r="K526" s="48"/>
    </row>
    <row r="527" ht="15.75" customHeight="1">
      <c r="D527" s="48"/>
      <c r="E527" s="48"/>
      <c r="F527" s="48"/>
      <c r="G527" s="48"/>
      <c r="H527" s="48"/>
      <c r="I527" s="48"/>
      <c r="J527" s="48"/>
      <c r="K527" s="48"/>
    </row>
    <row r="528" ht="15.75" customHeight="1">
      <c r="D528" s="48"/>
      <c r="E528" s="48"/>
      <c r="F528" s="48"/>
      <c r="G528" s="48"/>
      <c r="H528" s="48"/>
      <c r="I528" s="48"/>
      <c r="J528" s="48"/>
      <c r="K528" s="48"/>
    </row>
    <row r="529" ht="15.75" customHeight="1">
      <c r="D529" s="48"/>
      <c r="E529" s="48"/>
      <c r="F529" s="48"/>
      <c r="G529" s="48"/>
      <c r="H529" s="48"/>
      <c r="I529" s="48"/>
      <c r="J529" s="48"/>
      <c r="K529" s="48"/>
    </row>
    <row r="530" ht="15.75" customHeight="1">
      <c r="D530" s="48"/>
      <c r="E530" s="48"/>
      <c r="F530" s="48"/>
      <c r="G530" s="48"/>
      <c r="H530" s="48"/>
      <c r="I530" s="48"/>
      <c r="J530" s="48"/>
      <c r="K530" s="48"/>
    </row>
    <row r="531" ht="15.75" customHeight="1">
      <c r="D531" s="48"/>
      <c r="E531" s="48"/>
      <c r="F531" s="48"/>
      <c r="G531" s="48"/>
      <c r="H531" s="48"/>
      <c r="I531" s="48"/>
      <c r="J531" s="48"/>
      <c r="K531" s="48"/>
    </row>
    <row r="532" ht="15.75" customHeight="1">
      <c r="D532" s="48"/>
      <c r="E532" s="48"/>
      <c r="F532" s="48"/>
      <c r="G532" s="48"/>
      <c r="H532" s="48"/>
      <c r="I532" s="48"/>
      <c r="J532" s="48"/>
      <c r="K532" s="48"/>
    </row>
    <row r="533" ht="15.75" customHeight="1">
      <c r="D533" s="48"/>
      <c r="E533" s="48"/>
      <c r="F533" s="48"/>
      <c r="G533" s="48"/>
      <c r="H533" s="48"/>
      <c r="I533" s="48"/>
      <c r="J533" s="48"/>
      <c r="K533" s="48"/>
    </row>
    <row r="534" ht="15.75" customHeight="1">
      <c r="D534" s="48"/>
      <c r="E534" s="48"/>
      <c r="F534" s="48"/>
      <c r="G534" s="48"/>
      <c r="H534" s="48"/>
      <c r="I534" s="48"/>
      <c r="J534" s="48"/>
      <c r="K534" s="48"/>
    </row>
    <row r="535" ht="15.75" customHeight="1">
      <c r="D535" s="48"/>
      <c r="E535" s="48"/>
      <c r="F535" s="48"/>
      <c r="G535" s="48"/>
      <c r="H535" s="48"/>
      <c r="I535" s="48"/>
      <c r="J535" s="48"/>
      <c r="K535" s="48"/>
    </row>
    <row r="536" ht="15.75" customHeight="1">
      <c r="D536" s="48"/>
      <c r="E536" s="48"/>
      <c r="F536" s="48"/>
      <c r="G536" s="48"/>
      <c r="H536" s="48"/>
      <c r="I536" s="48"/>
      <c r="J536" s="48"/>
      <c r="K536" s="48"/>
    </row>
    <row r="537" ht="15.75" customHeight="1">
      <c r="D537" s="48"/>
      <c r="E537" s="48"/>
      <c r="F537" s="48"/>
      <c r="G537" s="48"/>
      <c r="H537" s="48"/>
      <c r="I537" s="48"/>
      <c r="J537" s="48"/>
      <c r="K537" s="48"/>
    </row>
    <row r="538" ht="15.75" customHeight="1">
      <c r="D538" s="48"/>
      <c r="E538" s="48"/>
      <c r="F538" s="48"/>
      <c r="G538" s="48"/>
      <c r="H538" s="48"/>
      <c r="I538" s="48"/>
      <c r="J538" s="48"/>
      <c r="K538" s="48"/>
    </row>
    <row r="539" ht="15.75" customHeight="1">
      <c r="D539" s="48"/>
      <c r="E539" s="48"/>
      <c r="F539" s="48"/>
      <c r="G539" s="48"/>
      <c r="H539" s="48"/>
      <c r="I539" s="48"/>
      <c r="J539" s="48"/>
      <c r="K539" s="48"/>
    </row>
    <row r="540" ht="15.75" customHeight="1">
      <c r="D540" s="48"/>
      <c r="E540" s="48"/>
      <c r="F540" s="48"/>
      <c r="G540" s="48"/>
      <c r="H540" s="48"/>
      <c r="I540" s="48"/>
      <c r="J540" s="48"/>
      <c r="K540" s="48"/>
    </row>
    <row r="541" ht="15.75" customHeight="1">
      <c r="D541" s="48"/>
      <c r="E541" s="48"/>
      <c r="F541" s="48"/>
      <c r="G541" s="48"/>
      <c r="H541" s="48"/>
      <c r="I541" s="48"/>
      <c r="J541" s="48"/>
      <c r="K541" s="48"/>
    </row>
    <row r="542" ht="15.75" customHeight="1">
      <c r="D542" s="48"/>
      <c r="E542" s="48"/>
      <c r="F542" s="48"/>
      <c r="G542" s="48"/>
      <c r="H542" s="48"/>
      <c r="I542" s="48"/>
      <c r="J542" s="48"/>
      <c r="K542" s="48"/>
    </row>
    <row r="543" ht="15.75" customHeight="1">
      <c r="D543" s="48"/>
      <c r="E543" s="48"/>
      <c r="F543" s="48"/>
      <c r="G543" s="48"/>
      <c r="H543" s="48"/>
      <c r="I543" s="48"/>
      <c r="J543" s="48"/>
      <c r="K543" s="48"/>
    </row>
    <row r="544" ht="15.75" customHeight="1">
      <c r="D544" s="48"/>
      <c r="E544" s="48"/>
      <c r="F544" s="48"/>
      <c r="G544" s="48"/>
      <c r="H544" s="48"/>
      <c r="I544" s="48"/>
      <c r="J544" s="48"/>
      <c r="K544" s="48"/>
    </row>
    <row r="545" ht="15.75" customHeight="1">
      <c r="D545" s="48"/>
      <c r="E545" s="48"/>
      <c r="F545" s="48"/>
      <c r="G545" s="48"/>
      <c r="H545" s="48"/>
      <c r="I545" s="48"/>
      <c r="J545" s="48"/>
      <c r="K545" s="48"/>
    </row>
    <row r="546" ht="15.75" customHeight="1">
      <c r="D546" s="48"/>
      <c r="E546" s="48"/>
      <c r="F546" s="48"/>
      <c r="G546" s="48"/>
      <c r="H546" s="48"/>
      <c r="I546" s="48"/>
      <c r="J546" s="48"/>
      <c r="K546" s="48"/>
    </row>
    <row r="547" ht="15.75" customHeight="1">
      <c r="D547" s="48"/>
      <c r="E547" s="48"/>
      <c r="F547" s="48"/>
      <c r="G547" s="48"/>
      <c r="H547" s="48"/>
      <c r="I547" s="48"/>
      <c r="J547" s="48"/>
      <c r="K547" s="48"/>
    </row>
    <row r="548" ht="15.75" customHeight="1">
      <c r="D548" s="48"/>
      <c r="E548" s="48"/>
      <c r="F548" s="48"/>
      <c r="G548" s="48"/>
      <c r="H548" s="48"/>
      <c r="I548" s="48"/>
      <c r="J548" s="48"/>
      <c r="K548" s="48"/>
    </row>
    <row r="549" ht="15.75" customHeight="1">
      <c r="D549" s="48"/>
      <c r="E549" s="48"/>
      <c r="F549" s="48"/>
      <c r="G549" s="48"/>
      <c r="H549" s="48"/>
      <c r="I549" s="48"/>
      <c r="J549" s="48"/>
      <c r="K549" s="48"/>
    </row>
    <row r="550" ht="15.75" customHeight="1">
      <c r="D550" s="48"/>
      <c r="E550" s="48"/>
      <c r="F550" s="48"/>
      <c r="G550" s="48"/>
      <c r="H550" s="48"/>
      <c r="I550" s="48"/>
      <c r="J550" s="48"/>
      <c r="K550" s="48"/>
    </row>
    <row r="551" ht="15.75" customHeight="1">
      <c r="D551" s="48"/>
      <c r="E551" s="48"/>
      <c r="F551" s="48"/>
      <c r="G551" s="48"/>
      <c r="H551" s="48"/>
      <c r="I551" s="48"/>
      <c r="J551" s="48"/>
      <c r="K551" s="48"/>
    </row>
    <row r="552" ht="15.75" customHeight="1">
      <c r="D552" s="48"/>
      <c r="E552" s="48"/>
      <c r="F552" s="48"/>
      <c r="G552" s="48"/>
      <c r="H552" s="48"/>
      <c r="I552" s="48"/>
      <c r="J552" s="48"/>
      <c r="K552" s="48"/>
    </row>
    <row r="553" ht="15.75" customHeight="1">
      <c r="D553" s="48"/>
      <c r="E553" s="48"/>
      <c r="F553" s="48"/>
      <c r="G553" s="48"/>
      <c r="H553" s="48"/>
      <c r="I553" s="48"/>
      <c r="J553" s="48"/>
      <c r="K553" s="48"/>
    </row>
    <row r="554" ht="15.75" customHeight="1">
      <c r="D554" s="48"/>
      <c r="E554" s="48"/>
      <c r="F554" s="48"/>
      <c r="G554" s="48"/>
      <c r="H554" s="48"/>
      <c r="I554" s="48"/>
      <c r="J554" s="48"/>
      <c r="K554" s="48"/>
    </row>
    <row r="555" ht="15.75" customHeight="1">
      <c r="D555" s="48"/>
      <c r="E555" s="48"/>
      <c r="F555" s="48"/>
      <c r="G555" s="48"/>
      <c r="H555" s="48"/>
      <c r="I555" s="48"/>
      <c r="J555" s="48"/>
      <c r="K555" s="48"/>
    </row>
    <row r="556" ht="15.75" customHeight="1">
      <c r="D556" s="48"/>
      <c r="E556" s="48"/>
      <c r="F556" s="48"/>
      <c r="G556" s="48"/>
      <c r="H556" s="48"/>
      <c r="I556" s="48"/>
      <c r="J556" s="48"/>
      <c r="K556" s="48"/>
    </row>
    <row r="557" ht="15.75" customHeight="1">
      <c r="D557" s="48"/>
      <c r="E557" s="48"/>
      <c r="F557" s="48"/>
      <c r="G557" s="48"/>
      <c r="H557" s="48"/>
      <c r="I557" s="48"/>
      <c r="J557" s="48"/>
      <c r="K557" s="48"/>
    </row>
    <row r="558" ht="15.75" customHeight="1">
      <c r="D558" s="48"/>
      <c r="E558" s="48"/>
      <c r="F558" s="48"/>
      <c r="G558" s="48"/>
      <c r="H558" s="48"/>
      <c r="I558" s="48"/>
      <c r="J558" s="48"/>
      <c r="K558" s="48"/>
    </row>
    <row r="559" ht="15.75" customHeight="1">
      <c r="D559" s="48"/>
      <c r="E559" s="48"/>
      <c r="F559" s="48"/>
      <c r="G559" s="48"/>
      <c r="H559" s="48"/>
      <c r="I559" s="48"/>
      <c r="J559" s="48"/>
      <c r="K559" s="48"/>
    </row>
    <row r="560" ht="15.75" customHeight="1">
      <c r="D560" s="48"/>
      <c r="E560" s="48"/>
      <c r="F560" s="48"/>
      <c r="G560" s="48"/>
      <c r="H560" s="48"/>
      <c r="I560" s="48"/>
      <c r="J560" s="48"/>
      <c r="K560" s="48"/>
    </row>
    <row r="561" ht="15.75" customHeight="1">
      <c r="D561" s="48"/>
      <c r="E561" s="48"/>
      <c r="F561" s="48"/>
      <c r="G561" s="48"/>
      <c r="H561" s="48"/>
      <c r="I561" s="48"/>
      <c r="J561" s="48"/>
      <c r="K561" s="48"/>
    </row>
    <row r="562" ht="15.75" customHeight="1">
      <c r="D562" s="48"/>
      <c r="E562" s="48"/>
      <c r="F562" s="48"/>
      <c r="G562" s="48"/>
      <c r="H562" s="48"/>
      <c r="I562" s="48"/>
      <c r="J562" s="48"/>
      <c r="K562" s="48"/>
    </row>
    <row r="563" ht="15.75" customHeight="1">
      <c r="D563" s="48"/>
      <c r="E563" s="48"/>
      <c r="F563" s="48"/>
      <c r="G563" s="48"/>
      <c r="H563" s="48"/>
      <c r="I563" s="48"/>
      <c r="J563" s="48"/>
      <c r="K563" s="48"/>
    </row>
    <row r="564" ht="15.75" customHeight="1">
      <c r="D564" s="48"/>
      <c r="E564" s="48"/>
      <c r="F564" s="48"/>
      <c r="G564" s="48"/>
      <c r="H564" s="48"/>
      <c r="I564" s="48"/>
      <c r="J564" s="48"/>
      <c r="K564" s="48"/>
    </row>
    <row r="565" ht="15.75" customHeight="1">
      <c r="D565" s="48"/>
      <c r="E565" s="48"/>
      <c r="F565" s="48"/>
      <c r="G565" s="48"/>
      <c r="H565" s="48"/>
      <c r="I565" s="48"/>
      <c r="J565" s="48"/>
      <c r="K565" s="48"/>
    </row>
    <row r="566" ht="15.75" customHeight="1">
      <c r="D566" s="48"/>
      <c r="E566" s="48"/>
      <c r="F566" s="48"/>
      <c r="G566" s="48"/>
      <c r="H566" s="48"/>
      <c r="I566" s="48"/>
      <c r="J566" s="48"/>
      <c r="K566" s="48"/>
    </row>
    <row r="567" ht="15.75" customHeight="1">
      <c r="D567" s="48"/>
      <c r="E567" s="48"/>
      <c r="F567" s="48"/>
      <c r="G567" s="48"/>
      <c r="H567" s="48"/>
      <c r="I567" s="48"/>
      <c r="J567" s="48"/>
      <c r="K567" s="48"/>
    </row>
    <row r="568" ht="15.75" customHeight="1">
      <c r="D568" s="48"/>
      <c r="E568" s="48"/>
      <c r="F568" s="48"/>
      <c r="G568" s="48"/>
      <c r="H568" s="48"/>
      <c r="I568" s="48"/>
      <c r="J568" s="48"/>
      <c r="K568" s="48"/>
    </row>
    <row r="569" ht="15.75" customHeight="1">
      <c r="D569" s="48"/>
      <c r="E569" s="48"/>
      <c r="F569" s="48"/>
      <c r="G569" s="48"/>
      <c r="H569" s="48"/>
      <c r="I569" s="48"/>
      <c r="J569" s="48"/>
      <c r="K569" s="48"/>
    </row>
    <row r="570" ht="15.75" customHeight="1">
      <c r="D570" s="48"/>
      <c r="E570" s="48"/>
      <c r="F570" s="48"/>
      <c r="G570" s="48"/>
      <c r="H570" s="48"/>
      <c r="I570" s="48"/>
      <c r="J570" s="48"/>
      <c r="K570" s="48"/>
    </row>
    <row r="571" ht="15.75" customHeight="1">
      <c r="D571" s="48"/>
      <c r="E571" s="48"/>
      <c r="F571" s="48"/>
      <c r="G571" s="48"/>
      <c r="H571" s="48"/>
      <c r="I571" s="48"/>
      <c r="J571" s="48"/>
      <c r="K571" s="48"/>
    </row>
    <row r="572" ht="15.75" customHeight="1">
      <c r="D572" s="48"/>
      <c r="E572" s="48"/>
      <c r="F572" s="48"/>
      <c r="G572" s="48"/>
      <c r="H572" s="48"/>
      <c r="I572" s="48"/>
      <c r="J572" s="48"/>
      <c r="K572" s="48"/>
    </row>
    <row r="573" ht="15.75" customHeight="1">
      <c r="D573" s="48"/>
      <c r="E573" s="48"/>
      <c r="F573" s="48"/>
      <c r="G573" s="48"/>
      <c r="H573" s="48"/>
      <c r="I573" s="48"/>
      <c r="J573" s="48"/>
      <c r="K573" s="48"/>
    </row>
    <row r="574" ht="15.75" customHeight="1">
      <c r="D574" s="48"/>
      <c r="E574" s="48"/>
      <c r="F574" s="48"/>
      <c r="G574" s="48"/>
      <c r="H574" s="48"/>
      <c r="I574" s="48"/>
      <c r="J574" s="48"/>
      <c r="K574" s="48"/>
    </row>
    <row r="575" ht="15.75" customHeight="1">
      <c r="D575" s="48"/>
      <c r="E575" s="48"/>
      <c r="F575" s="48"/>
      <c r="G575" s="48"/>
      <c r="H575" s="48"/>
      <c r="I575" s="48"/>
      <c r="J575" s="48"/>
      <c r="K575" s="48"/>
    </row>
    <row r="576" ht="15.75" customHeight="1">
      <c r="D576" s="48"/>
      <c r="E576" s="48"/>
      <c r="F576" s="48"/>
      <c r="G576" s="48"/>
      <c r="H576" s="48"/>
      <c r="I576" s="48"/>
      <c r="J576" s="48"/>
      <c r="K576" s="48"/>
    </row>
    <row r="577" ht="15.75" customHeight="1">
      <c r="D577" s="48"/>
      <c r="E577" s="48"/>
      <c r="F577" s="48"/>
      <c r="G577" s="48"/>
      <c r="H577" s="48"/>
      <c r="I577" s="48"/>
      <c r="J577" s="48"/>
      <c r="K577" s="48"/>
    </row>
    <row r="578" ht="15.75" customHeight="1">
      <c r="D578" s="48"/>
      <c r="E578" s="48"/>
      <c r="F578" s="48"/>
      <c r="G578" s="48"/>
      <c r="H578" s="48"/>
      <c r="I578" s="48"/>
      <c r="J578" s="48"/>
      <c r="K578" s="48"/>
    </row>
    <row r="579" ht="15.75" customHeight="1">
      <c r="D579" s="48"/>
      <c r="E579" s="48"/>
      <c r="F579" s="48"/>
      <c r="G579" s="48"/>
      <c r="H579" s="48"/>
      <c r="I579" s="48"/>
      <c r="J579" s="48"/>
      <c r="K579" s="48"/>
    </row>
    <row r="580" ht="15.75" customHeight="1">
      <c r="D580" s="48"/>
      <c r="E580" s="48"/>
      <c r="F580" s="48"/>
      <c r="G580" s="48"/>
      <c r="H580" s="48"/>
      <c r="I580" s="48"/>
      <c r="J580" s="48"/>
      <c r="K580" s="48"/>
    </row>
    <row r="581" ht="15.75" customHeight="1">
      <c r="D581" s="48"/>
      <c r="E581" s="48"/>
      <c r="F581" s="48"/>
      <c r="G581" s="48"/>
      <c r="H581" s="48"/>
      <c r="I581" s="48"/>
      <c r="J581" s="48"/>
      <c r="K581" s="48"/>
    </row>
    <row r="582" ht="15.75" customHeight="1">
      <c r="D582" s="48"/>
      <c r="E582" s="48"/>
      <c r="F582" s="48"/>
      <c r="G582" s="48"/>
      <c r="H582" s="48"/>
      <c r="I582" s="48"/>
      <c r="J582" s="48"/>
      <c r="K582" s="48"/>
    </row>
    <row r="583" ht="15.75" customHeight="1">
      <c r="D583" s="48"/>
      <c r="E583" s="48"/>
      <c r="F583" s="48"/>
      <c r="G583" s="48"/>
      <c r="H583" s="48"/>
      <c r="I583" s="48"/>
      <c r="J583" s="48"/>
      <c r="K583" s="48"/>
    </row>
    <row r="584" ht="15.75" customHeight="1">
      <c r="D584" s="48"/>
      <c r="E584" s="48"/>
      <c r="F584" s="48"/>
      <c r="G584" s="48"/>
      <c r="H584" s="48"/>
      <c r="I584" s="48"/>
      <c r="J584" s="48"/>
      <c r="K584" s="48"/>
    </row>
    <row r="585" ht="15.75" customHeight="1">
      <c r="D585" s="48"/>
      <c r="E585" s="48"/>
      <c r="F585" s="48"/>
      <c r="G585" s="48"/>
      <c r="H585" s="48"/>
      <c r="I585" s="48"/>
      <c r="J585" s="48"/>
      <c r="K585" s="48"/>
    </row>
    <row r="586" ht="15.75" customHeight="1">
      <c r="D586" s="48"/>
      <c r="E586" s="48"/>
      <c r="F586" s="48"/>
      <c r="G586" s="48"/>
      <c r="H586" s="48"/>
      <c r="I586" s="48"/>
      <c r="J586" s="48"/>
      <c r="K586" s="48"/>
    </row>
    <row r="587" ht="15.75" customHeight="1">
      <c r="D587" s="48"/>
      <c r="E587" s="48"/>
      <c r="F587" s="48"/>
      <c r="G587" s="48"/>
      <c r="H587" s="48"/>
      <c r="I587" s="48"/>
      <c r="J587" s="48"/>
      <c r="K587" s="48"/>
    </row>
    <row r="588" ht="15.75" customHeight="1">
      <c r="D588" s="48"/>
      <c r="E588" s="48"/>
      <c r="F588" s="48"/>
      <c r="G588" s="48"/>
      <c r="H588" s="48"/>
      <c r="I588" s="48"/>
      <c r="J588" s="48"/>
      <c r="K588" s="48"/>
    </row>
    <row r="589" ht="15.75" customHeight="1">
      <c r="D589" s="48"/>
      <c r="E589" s="48"/>
      <c r="F589" s="48"/>
      <c r="G589" s="48"/>
      <c r="H589" s="48"/>
      <c r="I589" s="48"/>
      <c r="J589" s="48"/>
      <c r="K589" s="48"/>
    </row>
    <row r="590" ht="15.75" customHeight="1">
      <c r="D590" s="48"/>
      <c r="E590" s="48"/>
      <c r="F590" s="48"/>
      <c r="G590" s="48"/>
      <c r="H590" s="48"/>
      <c r="I590" s="48"/>
      <c r="J590" s="48"/>
      <c r="K590" s="48"/>
    </row>
    <row r="591" ht="15.75" customHeight="1">
      <c r="D591" s="48"/>
      <c r="E591" s="48"/>
      <c r="F591" s="48"/>
      <c r="G591" s="48"/>
      <c r="H591" s="48"/>
      <c r="I591" s="48"/>
      <c r="J591" s="48"/>
      <c r="K591" s="48"/>
    </row>
    <row r="592" ht="15.75" customHeight="1">
      <c r="D592" s="48"/>
      <c r="E592" s="48"/>
      <c r="F592" s="48"/>
      <c r="G592" s="48"/>
      <c r="H592" s="48"/>
      <c r="I592" s="48"/>
      <c r="J592" s="48"/>
      <c r="K592" s="48"/>
    </row>
    <row r="593" ht="15.75" customHeight="1">
      <c r="D593" s="48"/>
      <c r="E593" s="48"/>
      <c r="F593" s="48"/>
      <c r="G593" s="48"/>
      <c r="H593" s="48"/>
      <c r="I593" s="48"/>
      <c r="J593" s="48"/>
      <c r="K593" s="48"/>
    </row>
    <row r="594" ht="15.75" customHeight="1">
      <c r="D594" s="48"/>
      <c r="E594" s="48"/>
      <c r="F594" s="48"/>
      <c r="G594" s="48"/>
      <c r="H594" s="48"/>
      <c r="I594" s="48"/>
      <c r="J594" s="48"/>
      <c r="K594" s="48"/>
    </row>
    <row r="595" ht="15.75" customHeight="1">
      <c r="D595" s="48"/>
      <c r="E595" s="48"/>
      <c r="F595" s="48"/>
      <c r="G595" s="48"/>
      <c r="H595" s="48"/>
      <c r="I595" s="48"/>
      <c r="J595" s="48"/>
      <c r="K595" s="48"/>
    </row>
    <row r="596" ht="15.75" customHeight="1">
      <c r="D596" s="48"/>
      <c r="E596" s="48"/>
      <c r="F596" s="48"/>
      <c r="G596" s="48"/>
      <c r="H596" s="48"/>
      <c r="I596" s="48"/>
      <c r="J596" s="48"/>
      <c r="K596" s="48"/>
    </row>
    <row r="597" ht="15.75" customHeight="1">
      <c r="D597" s="48"/>
      <c r="E597" s="48"/>
      <c r="F597" s="48"/>
      <c r="G597" s="48"/>
      <c r="H597" s="48"/>
      <c r="I597" s="48"/>
      <c r="J597" s="48"/>
      <c r="K597" s="48"/>
    </row>
    <row r="598" ht="15.75" customHeight="1">
      <c r="D598" s="48"/>
      <c r="E598" s="48"/>
      <c r="F598" s="48"/>
      <c r="G598" s="48"/>
      <c r="H598" s="48"/>
      <c r="I598" s="48"/>
      <c r="J598" s="48"/>
      <c r="K598" s="48"/>
    </row>
    <row r="599" ht="15.75" customHeight="1">
      <c r="D599" s="48"/>
      <c r="E599" s="48"/>
      <c r="F599" s="48"/>
      <c r="G599" s="48"/>
      <c r="H599" s="48"/>
      <c r="I599" s="48"/>
      <c r="J599" s="48"/>
      <c r="K599" s="48"/>
    </row>
    <row r="600" ht="15.75" customHeight="1">
      <c r="D600" s="48"/>
      <c r="E600" s="48"/>
      <c r="F600" s="48"/>
      <c r="G600" s="48"/>
      <c r="H600" s="48"/>
      <c r="I600" s="48"/>
      <c r="J600" s="48"/>
      <c r="K600" s="48"/>
    </row>
    <row r="601" ht="15.75" customHeight="1">
      <c r="D601" s="48"/>
      <c r="E601" s="48"/>
      <c r="F601" s="48"/>
      <c r="G601" s="48"/>
      <c r="H601" s="48"/>
      <c r="I601" s="48"/>
      <c r="J601" s="48"/>
      <c r="K601" s="48"/>
    </row>
    <row r="602" ht="15.75" customHeight="1">
      <c r="D602" s="48"/>
      <c r="E602" s="48"/>
      <c r="F602" s="48"/>
      <c r="G602" s="48"/>
      <c r="H602" s="48"/>
      <c r="I602" s="48"/>
      <c r="J602" s="48"/>
      <c r="K602" s="48"/>
    </row>
    <row r="603" ht="15.75" customHeight="1">
      <c r="D603" s="48"/>
      <c r="E603" s="48"/>
      <c r="F603" s="48"/>
      <c r="G603" s="48"/>
      <c r="H603" s="48"/>
      <c r="I603" s="48"/>
      <c r="J603" s="48"/>
      <c r="K603" s="48"/>
    </row>
    <row r="604" ht="15.75" customHeight="1">
      <c r="D604" s="48"/>
      <c r="E604" s="48"/>
      <c r="F604" s="48"/>
      <c r="G604" s="48"/>
      <c r="H604" s="48"/>
      <c r="I604" s="48"/>
      <c r="J604" s="48"/>
      <c r="K604" s="48"/>
    </row>
    <row r="605" ht="15.75" customHeight="1">
      <c r="D605" s="48"/>
      <c r="E605" s="48"/>
      <c r="F605" s="48"/>
      <c r="G605" s="48"/>
      <c r="H605" s="48"/>
      <c r="I605" s="48"/>
      <c r="J605" s="48"/>
      <c r="K605" s="48"/>
    </row>
    <row r="606" ht="15.75" customHeight="1">
      <c r="D606" s="48"/>
      <c r="E606" s="48"/>
      <c r="F606" s="48"/>
      <c r="G606" s="48"/>
      <c r="H606" s="48"/>
      <c r="I606" s="48"/>
      <c r="J606" s="48"/>
      <c r="K606" s="48"/>
    </row>
    <row r="607" ht="15.75" customHeight="1">
      <c r="D607" s="48"/>
      <c r="E607" s="48"/>
      <c r="F607" s="48"/>
      <c r="G607" s="48"/>
      <c r="H607" s="48"/>
      <c r="I607" s="48"/>
      <c r="J607" s="48"/>
      <c r="K607" s="48"/>
    </row>
    <row r="608" ht="15.75" customHeight="1">
      <c r="D608" s="48"/>
      <c r="E608" s="48"/>
      <c r="F608" s="48"/>
      <c r="G608" s="48"/>
      <c r="H608" s="48"/>
      <c r="I608" s="48"/>
      <c r="J608" s="48"/>
      <c r="K608" s="48"/>
    </row>
    <row r="609" ht="15.75" customHeight="1">
      <c r="D609" s="48"/>
      <c r="E609" s="48"/>
      <c r="F609" s="48"/>
      <c r="G609" s="48"/>
      <c r="H609" s="48"/>
      <c r="I609" s="48"/>
      <c r="J609" s="48"/>
      <c r="K609" s="48"/>
    </row>
    <row r="610" ht="15.75" customHeight="1">
      <c r="D610" s="48"/>
      <c r="E610" s="48"/>
      <c r="F610" s="48"/>
      <c r="G610" s="48"/>
      <c r="H610" s="48"/>
      <c r="I610" s="48"/>
      <c r="J610" s="48"/>
      <c r="K610" s="48"/>
    </row>
    <row r="611" ht="15.75" customHeight="1">
      <c r="D611" s="48"/>
      <c r="E611" s="48"/>
      <c r="F611" s="48"/>
      <c r="G611" s="48"/>
      <c r="H611" s="48"/>
      <c r="I611" s="48"/>
      <c r="J611" s="48"/>
      <c r="K611" s="48"/>
    </row>
    <row r="612" ht="15.75" customHeight="1">
      <c r="D612" s="48"/>
      <c r="E612" s="48"/>
      <c r="F612" s="48"/>
      <c r="G612" s="48"/>
      <c r="H612" s="48"/>
      <c r="I612" s="48"/>
      <c r="J612" s="48"/>
      <c r="K612" s="48"/>
    </row>
    <row r="613" ht="15.75" customHeight="1">
      <c r="D613" s="48"/>
      <c r="E613" s="48"/>
      <c r="F613" s="48"/>
      <c r="G613" s="48"/>
      <c r="H613" s="48"/>
      <c r="I613" s="48"/>
      <c r="J613" s="48"/>
      <c r="K613" s="48"/>
    </row>
    <row r="614" ht="15.75" customHeight="1">
      <c r="D614" s="48"/>
      <c r="E614" s="48"/>
      <c r="F614" s="48"/>
      <c r="G614" s="48"/>
      <c r="H614" s="48"/>
      <c r="I614" s="48"/>
      <c r="J614" s="48"/>
      <c r="K614" s="48"/>
    </row>
    <row r="615" ht="15.75" customHeight="1">
      <c r="D615" s="48"/>
      <c r="E615" s="48"/>
      <c r="F615" s="48"/>
      <c r="G615" s="48"/>
      <c r="H615" s="48"/>
      <c r="I615" s="48"/>
      <c r="J615" s="48"/>
      <c r="K615" s="48"/>
    </row>
    <row r="616" ht="15.75" customHeight="1">
      <c r="D616" s="48"/>
      <c r="E616" s="48"/>
      <c r="F616" s="48"/>
      <c r="G616" s="48"/>
      <c r="H616" s="48"/>
      <c r="I616" s="48"/>
      <c r="J616" s="48"/>
      <c r="K616" s="48"/>
    </row>
    <row r="617" ht="15.75" customHeight="1">
      <c r="D617" s="48"/>
      <c r="E617" s="48"/>
      <c r="F617" s="48"/>
      <c r="G617" s="48"/>
      <c r="H617" s="48"/>
      <c r="I617" s="48"/>
      <c r="J617" s="48"/>
      <c r="K617" s="48"/>
    </row>
    <row r="618" ht="15.75" customHeight="1">
      <c r="D618" s="48"/>
      <c r="E618" s="48"/>
      <c r="F618" s="48"/>
      <c r="G618" s="48"/>
      <c r="H618" s="48"/>
      <c r="I618" s="48"/>
      <c r="J618" s="48"/>
      <c r="K618" s="48"/>
    </row>
    <row r="619" ht="15.75" customHeight="1">
      <c r="D619" s="48"/>
      <c r="E619" s="48"/>
      <c r="F619" s="48"/>
      <c r="G619" s="48"/>
      <c r="H619" s="48"/>
      <c r="I619" s="48"/>
      <c r="J619" s="48"/>
      <c r="K619" s="48"/>
    </row>
    <row r="620" ht="15.75" customHeight="1">
      <c r="D620" s="48"/>
      <c r="E620" s="48"/>
      <c r="F620" s="48"/>
      <c r="G620" s="48"/>
      <c r="H620" s="48"/>
      <c r="I620" s="48"/>
      <c r="J620" s="48"/>
      <c r="K620" s="48"/>
    </row>
    <row r="621" ht="15.75" customHeight="1">
      <c r="D621" s="48"/>
      <c r="E621" s="48"/>
      <c r="F621" s="48"/>
      <c r="G621" s="48"/>
      <c r="H621" s="48"/>
      <c r="I621" s="48"/>
      <c r="J621" s="48"/>
      <c r="K621" s="48"/>
    </row>
    <row r="622" ht="15.75" customHeight="1">
      <c r="D622" s="48"/>
      <c r="E622" s="48"/>
      <c r="F622" s="48"/>
      <c r="G622" s="48"/>
      <c r="H622" s="48"/>
      <c r="I622" s="48"/>
      <c r="J622" s="48"/>
      <c r="K622" s="48"/>
    </row>
    <row r="623" ht="15.75" customHeight="1">
      <c r="D623" s="48"/>
      <c r="E623" s="48"/>
      <c r="F623" s="48"/>
      <c r="G623" s="48"/>
      <c r="H623" s="48"/>
      <c r="I623" s="48"/>
      <c r="J623" s="48"/>
      <c r="K623" s="48"/>
    </row>
    <row r="624" ht="15.75" customHeight="1">
      <c r="D624" s="48"/>
      <c r="E624" s="48"/>
      <c r="F624" s="48"/>
      <c r="G624" s="48"/>
      <c r="H624" s="48"/>
      <c r="I624" s="48"/>
      <c r="J624" s="48"/>
      <c r="K624" s="48"/>
    </row>
    <row r="625" ht="15.75" customHeight="1">
      <c r="D625" s="48"/>
      <c r="E625" s="48"/>
      <c r="F625" s="48"/>
      <c r="G625" s="48"/>
      <c r="H625" s="48"/>
      <c r="I625" s="48"/>
      <c r="J625" s="48"/>
      <c r="K625" s="48"/>
    </row>
    <row r="626" ht="15.75" customHeight="1">
      <c r="D626" s="48"/>
      <c r="E626" s="48"/>
      <c r="F626" s="48"/>
      <c r="G626" s="48"/>
      <c r="H626" s="48"/>
      <c r="I626" s="48"/>
      <c r="J626" s="48"/>
      <c r="K626" s="48"/>
    </row>
    <row r="627" ht="15.75" customHeight="1">
      <c r="D627" s="48"/>
      <c r="E627" s="48"/>
      <c r="F627" s="48"/>
      <c r="G627" s="48"/>
      <c r="H627" s="48"/>
      <c r="I627" s="48"/>
      <c r="J627" s="48"/>
      <c r="K627" s="48"/>
    </row>
    <row r="628" ht="15.75" customHeight="1">
      <c r="D628" s="48"/>
      <c r="E628" s="48"/>
      <c r="F628" s="48"/>
      <c r="G628" s="48"/>
      <c r="H628" s="48"/>
      <c r="I628" s="48"/>
      <c r="J628" s="48"/>
      <c r="K628" s="48"/>
    </row>
    <row r="629" ht="15.75" customHeight="1">
      <c r="D629" s="48"/>
      <c r="E629" s="48"/>
      <c r="F629" s="48"/>
      <c r="G629" s="48"/>
      <c r="H629" s="48"/>
      <c r="I629" s="48"/>
      <c r="J629" s="48"/>
      <c r="K629" s="48"/>
    </row>
    <row r="630" ht="15.75" customHeight="1">
      <c r="D630" s="48"/>
      <c r="E630" s="48"/>
      <c r="F630" s="48"/>
      <c r="G630" s="48"/>
      <c r="H630" s="48"/>
      <c r="I630" s="48"/>
      <c r="J630" s="48"/>
      <c r="K630" s="48"/>
    </row>
    <row r="631" ht="15.75" customHeight="1">
      <c r="D631" s="48"/>
      <c r="E631" s="48"/>
      <c r="F631" s="48"/>
      <c r="G631" s="48"/>
      <c r="H631" s="48"/>
      <c r="I631" s="48"/>
      <c r="J631" s="48"/>
      <c r="K631" s="48"/>
    </row>
    <row r="632" ht="15.75" customHeight="1">
      <c r="D632" s="48"/>
      <c r="E632" s="48"/>
      <c r="F632" s="48"/>
      <c r="G632" s="48"/>
      <c r="H632" s="48"/>
      <c r="I632" s="48"/>
      <c r="J632" s="48"/>
      <c r="K632" s="48"/>
    </row>
    <row r="633" ht="15.75" customHeight="1">
      <c r="D633" s="48"/>
      <c r="E633" s="48"/>
      <c r="F633" s="48"/>
      <c r="G633" s="48"/>
      <c r="H633" s="48"/>
      <c r="I633" s="48"/>
      <c r="J633" s="48"/>
      <c r="K633" s="48"/>
    </row>
    <row r="634" ht="15.75" customHeight="1">
      <c r="D634" s="48"/>
      <c r="E634" s="48"/>
      <c r="F634" s="48"/>
      <c r="G634" s="48"/>
      <c r="H634" s="48"/>
      <c r="I634" s="48"/>
      <c r="J634" s="48"/>
      <c r="K634" s="48"/>
    </row>
    <row r="635" ht="15.75" customHeight="1">
      <c r="D635" s="48"/>
      <c r="E635" s="48"/>
      <c r="F635" s="48"/>
      <c r="G635" s="48"/>
      <c r="H635" s="48"/>
      <c r="I635" s="48"/>
      <c r="J635" s="48"/>
      <c r="K635" s="48"/>
    </row>
    <row r="636" ht="15.75" customHeight="1">
      <c r="D636" s="48"/>
      <c r="E636" s="48"/>
      <c r="F636" s="48"/>
      <c r="G636" s="48"/>
      <c r="H636" s="48"/>
      <c r="I636" s="48"/>
      <c r="J636" s="48"/>
      <c r="K636" s="48"/>
    </row>
    <row r="637" ht="15.75" customHeight="1">
      <c r="D637" s="48"/>
      <c r="E637" s="48"/>
      <c r="F637" s="48"/>
      <c r="G637" s="48"/>
      <c r="H637" s="48"/>
      <c r="I637" s="48"/>
      <c r="J637" s="48"/>
      <c r="K637" s="48"/>
    </row>
    <row r="638" ht="15.75" customHeight="1">
      <c r="D638" s="48"/>
      <c r="E638" s="48"/>
      <c r="F638" s="48"/>
      <c r="G638" s="48"/>
      <c r="H638" s="48"/>
      <c r="I638" s="48"/>
      <c r="J638" s="48"/>
      <c r="K638" s="48"/>
    </row>
    <row r="639" ht="15.75" customHeight="1">
      <c r="D639" s="48"/>
      <c r="E639" s="48"/>
      <c r="F639" s="48"/>
      <c r="G639" s="48"/>
      <c r="H639" s="48"/>
      <c r="I639" s="48"/>
      <c r="J639" s="48"/>
      <c r="K639" s="48"/>
    </row>
    <row r="640" ht="15.75" customHeight="1">
      <c r="D640" s="48"/>
      <c r="E640" s="48"/>
      <c r="F640" s="48"/>
      <c r="G640" s="48"/>
      <c r="H640" s="48"/>
      <c r="I640" s="48"/>
      <c r="J640" s="48"/>
      <c r="K640" s="48"/>
    </row>
    <row r="641" ht="15.75" customHeight="1">
      <c r="D641" s="48"/>
      <c r="E641" s="48"/>
      <c r="F641" s="48"/>
      <c r="G641" s="48"/>
      <c r="H641" s="48"/>
      <c r="I641" s="48"/>
      <c r="J641" s="48"/>
      <c r="K641" s="48"/>
    </row>
    <row r="642" ht="15.75" customHeight="1">
      <c r="D642" s="48"/>
      <c r="E642" s="48"/>
      <c r="F642" s="48"/>
      <c r="G642" s="48"/>
      <c r="H642" s="48"/>
      <c r="I642" s="48"/>
      <c r="J642" s="48"/>
      <c r="K642" s="48"/>
    </row>
    <row r="643" ht="15.75" customHeight="1">
      <c r="D643" s="48"/>
      <c r="E643" s="48"/>
      <c r="F643" s="48"/>
      <c r="G643" s="48"/>
      <c r="H643" s="48"/>
      <c r="I643" s="48"/>
      <c r="J643" s="48"/>
      <c r="K643" s="48"/>
    </row>
    <row r="644" ht="15.75" customHeight="1">
      <c r="D644" s="48"/>
      <c r="E644" s="48"/>
      <c r="F644" s="48"/>
      <c r="G644" s="48"/>
      <c r="H644" s="48"/>
      <c r="I644" s="48"/>
      <c r="J644" s="48"/>
      <c r="K644" s="48"/>
    </row>
    <row r="645" ht="15.75" customHeight="1">
      <c r="D645" s="48"/>
      <c r="E645" s="48"/>
      <c r="F645" s="48"/>
      <c r="G645" s="48"/>
      <c r="H645" s="48"/>
      <c r="I645" s="48"/>
      <c r="J645" s="48"/>
      <c r="K645" s="48"/>
    </row>
    <row r="646" ht="15.75" customHeight="1">
      <c r="D646" s="48"/>
      <c r="E646" s="48"/>
      <c r="F646" s="48"/>
      <c r="G646" s="48"/>
      <c r="H646" s="48"/>
      <c r="I646" s="48"/>
      <c r="J646" s="48"/>
      <c r="K646" s="48"/>
    </row>
    <row r="647" ht="15.75" customHeight="1">
      <c r="D647" s="48"/>
      <c r="E647" s="48"/>
      <c r="F647" s="48"/>
      <c r="G647" s="48"/>
      <c r="H647" s="48"/>
      <c r="I647" s="48"/>
      <c r="J647" s="48"/>
      <c r="K647" s="48"/>
    </row>
    <row r="648" ht="15.75" customHeight="1">
      <c r="D648" s="48"/>
      <c r="E648" s="48"/>
      <c r="F648" s="48"/>
      <c r="G648" s="48"/>
      <c r="H648" s="48"/>
      <c r="I648" s="48"/>
      <c r="J648" s="48"/>
      <c r="K648" s="48"/>
    </row>
    <row r="649" ht="15.75" customHeight="1">
      <c r="D649" s="48"/>
      <c r="E649" s="48"/>
      <c r="F649" s="48"/>
      <c r="G649" s="48"/>
      <c r="H649" s="48"/>
      <c r="I649" s="48"/>
      <c r="J649" s="48"/>
      <c r="K649" s="48"/>
    </row>
    <row r="650" ht="15.75" customHeight="1">
      <c r="D650" s="48"/>
      <c r="E650" s="48"/>
      <c r="F650" s="48"/>
      <c r="G650" s="48"/>
      <c r="H650" s="48"/>
      <c r="I650" s="48"/>
      <c r="J650" s="48"/>
      <c r="K650" s="48"/>
    </row>
    <row r="651" ht="15.75" customHeight="1">
      <c r="D651" s="48"/>
      <c r="E651" s="48"/>
      <c r="F651" s="48"/>
      <c r="G651" s="48"/>
      <c r="H651" s="48"/>
      <c r="I651" s="48"/>
      <c r="J651" s="48"/>
      <c r="K651" s="48"/>
    </row>
    <row r="652" ht="15.75" customHeight="1">
      <c r="D652" s="48"/>
      <c r="E652" s="48"/>
      <c r="F652" s="48"/>
      <c r="G652" s="48"/>
      <c r="H652" s="48"/>
      <c r="I652" s="48"/>
      <c r="J652" s="48"/>
      <c r="K652" s="48"/>
    </row>
    <row r="653" ht="15.75" customHeight="1">
      <c r="D653" s="48"/>
      <c r="E653" s="48"/>
      <c r="F653" s="48"/>
      <c r="G653" s="48"/>
      <c r="H653" s="48"/>
      <c r="I653" s="48"/>
      <c r="J653" s="48"/>
      <c r="K653" s="48"/>
    </row>
    <row r="654" ht="15.75" customHeight="1">
      <c r="D654" s="48"/>
      <c r="E654" s="48"/>
      <c r="F654" s="48"/>
      <c r="G654" s="48"/>
      <c r="H654" s="48"/>
      <c r="I654" s="48"/>
      <c r="J654" s="48"/>
      <c r="K654" s="48"/>
    </row>
    <row r="655" ht="15.75" customHeight="1">
      <c r="D655" s="48"/>
      <c r="E655" s="48"/>
      <c r="F655" s="48"/>
      <c r="G655" s="48"/>
      <c r="H655" s="48"/>
      <c r="I655" s="48"/>
      <c r="J655" s="48"/>
      <c r="K655" s="48"/>
    </row>
    <row r="656" ht="15.75" customHeight="1">
      <c r="D656" s="48"/>
      <c r="E656" s="48"/>
      <c r="F656" s="48"/>
      <c r="G656" s="48"/>
      <c r="H656" s="48"/>
      <c r="I656" s="48"/>
      <c r="J656" s="48"/>
      <c r="K656" s="48"/>
    </row>
    <row r="657" ht="15.75" customHeight="1">
      <c r="D657" s="48"/>
      <c r="E657" s="48"/>
      <c r="F657" s="48"/>
      <c r="G657" s="48"/>
      <c r="H657" s="48"/>
      <c r="I657" s="48"/>
      <c r="J657" s="48"/>
      <c r="K657" s="48"/>
    </row>
    <row r="658" ht="15.75" customHeight="1">
      <c r="D658" s="48"/>
      <c r="E658" s="48"/>
      <c r="F658" s="48"/>
      <c r="G658" s="48"/>
      <c r="H658" s="48"/>
      <c r="I658" s="48"/>
      <c r="J658" s="48"/>
      <c r="K658" s="48"/>
    </row>
    <row r="659" ht="15.75" customHeight="1">
      <c r="D659" s="48"/>
      <c r="E659" s="48"/>
      <c r="F659" s="48"/>
      <c r="G659" s="48"/>
      <c r="H659" s="48"/>
      <c r="I659" s="48"/>
      <c r="J659" s="48"/>
      <c r="K659" s="48"/>
    </row>
    <row r="660" ht="15.75" customHeight="1">
      <c r="D660" s="48"/>
      <c r="E660" s="48"/>
      <c r="F660" s="48"/>
      <c r="G660" s="48"/>
      <c r="H660" s="48"/>
      <c r="I660" s="48"/>
      <c r="J660" s="48"/>
      <c r="K660" s="48"/>
    </row>
    <row r="661" ht="15.75" customHeight="1">
      <c r="D661" s="48"/>
      <c r="E661" s="48"/>
      <c r="F661" s="48"/>
      <c r="G661" s="48"/>
      <c r="H661" s="48"/>
      <c r="I661" s="48"/>
      <c r="J661" s="48"/>
      <c r="K661" s="48"/>
    </row>
    <row r="662" ht="15.75" customHeight="1">
      <c r="D662" s="48"/>
      <c r="E662" s="48"/>
      <c r="F662" s="48"/>
      <c r="G662" s="48"/>
      <c r="H662" s="48"/>
      <c r="I662" s="48"/>
      <c r="J662" s="48"/>
      <c r="K662" s="48"/>
    </row>
    <row r="663" ht="15.75" customHeight="1">
      <c r="D663" s="48"/>
      <c r="E663" s="48"/>
      <c r="F663" s="48"/>
      <c r="G663" s="48"/>
      <c r="H663" s="48"/>
      <c r="I663" s="48"/>
      <c r="J663" s="48"/>
      <c r="K663" s="48"/>
    </row>
    <row r="664" ht="15.75" customHeight="1">
      <c r="D664" s="48"/>
      <c r="E664" s="48"/>
      <c r="F664" s="48"/>
      <c r="G664" s="48"/>
      <c r="H664" s="48"/>
      <c r="I664" s="48"/>
      <c r="J664" s="48"/>
      <c r="K664" s="48"/>
    </row>
    <row r="665" ht="15.75" customHeight="1">
      <c r="D665" s="48"/>
      <c r="E665" s="48"/>
      <c r="F665" s="48"/>
      <c r="G665" s="48"/>
      <c r="H665" s="48"/>
      <c r="I665" s="48"/>
      <c r="J665" s="48"/>
      <c r="K665" s="48"/>
    </row>
    <row r="666" ht="15.75" customHeight="1">
      <c r="D666" s="48"/>
      <c r="E666" s="48"/>
      <c r="F666" s="48"/>
      <c r="G666" s="48"/>
      <c r="H666" s="48"/>
      <c r="I666" s="48"/>
      <c r="J666" s="48"/>
      <c r="K666" s="48"/>
    </row>
    <row r="667" ht="15.75" customHeight="1">
      <c r="D667" s="48"/>
      <c r="E667" s="48"/>
      <c r="F667" s="48"/>
      <c r="G667" s="48"/>
      <c r="H667" s="48"/>
      <c r="I667" s="48"/>
      <c r="J667" s="48"/>
      <c r="K667" s="48"/>
    </row>
    <row r="668" ht="15.75" customHeight="1">
      <c r="D668" s="48"/>
      <c r="E668" s="48"/>
      <c r="F668" s="48"/>
      <c r="G668" s="48"/>
      <c r="H668" s="48"/>
      <c r="I668" s="48"/>
      <c r="J668" s="48"/>
      <c r="K668" s="48"/>
    </row>
    <row r="669" ht="15.75" customHeight="1">
      <c r="D669" s="48"/>
      <c r="E669" s="48"/>
      <c r="F669" s="48"/>
      <c r="G669" s="48"/>
      <c r="H669" s="48"/>
      <c r="I669" s="48"/>
      <c r="J669" s="48"/>
      <c r="K669" s="48"/>
    </row>
    <row r="670" ht="15.75" customHeight="1">
      <c r="D670" s="48"/>
      <c r="E670" s="48"/>
      <c r="F670" s="48"/>
      <c r="G670" s="48"/>
      <c r="H670" s="48"/>
      <c r="I670" s="48"/>
      <c r="J670" s="48"/>
      <c r="K670" s="48"/>
    </row>
    <row r="671" ht="15.75" customHeight="1">
      <c r="D671" s="48"/>
      <c r="E671" s="48"/>
      <c r="F671" s="48"/>
      <c r="G671" s="48"/>
      <c r="H671" s="48"/>
      <c r="I671" s="48"/>
      <c r="J671" s="48"/>
      <c r="K671" s="48"/>
    </row>
    <row r="672" ht="15.75" customHeight="1">
      <c r="D672" s="48"/>
      <c r="E672" s="48"/>
      <c r="F672" s="48"/>
      <c r="G672" s="48"/>
      <c r="H672" s="48"/>
      <c r="I672" s="48"/>
      <c r="J672" s="48"/>
      <c r="K672" s="48"/>
    </row>
    <row r="673" ht="15.75" customHeight="1">
      <c r="D673" s="48"/>
      <c r="E673" s="48"/>
      <c r="F673" s="48"/>
      <c r="G673" s="48"/>
      <c r="H673" s="48"/>
      <c r="I673" s="48"/>
      <c r="J673" s="48"/>
      <c r="K673" s="48"/>
    </row>
    <row r="674" ht="15.75" customHeight="1">
      <c r="D674" s="48"/>
      <c r="E674" s="48"/>
      <c r="F674" s="48"/>
      <c r="G674" s="48"/>
      <c r="H674" s="48"/>
      <c r="I674" s="48"/>
      <c r="J674" s="48"/>
      <c r="K674" s="48"/>
    </row>
    <row r="675" ht="15.75" customHeight="1">
      <c r="D675" s="48"/>
      <c r="E675" s="48"/>
      <c r="F675" s="48"/>
      <c r="G675" s="48"/>
      <c r="H675" s="48"/>
      <c r="I675" s="48"/>
      <c r="J675" s="48"/>
      <c r="K675" s="48"/>
    </row>
    <row r="676" ht="15.75" customHeight="1">
      <c r="D676" s="48"/>
      <c r="E676" s="48"/>
      <c r="F676" s="48"/>
      <c r="G676" s="48"/>
      <c r="H676" s="48"/>
      <c r="I676" s="48"/>
      <c r="J676" s="48"/>
      <c r="K676" s="48"/>
    </row>
    <row r="677" ht="15.75" customHeight="1">
      <c r="D677" s="48"/>
      <c r="E677" s="48"/>
      <c r="F677" s="48"/>
      <c r="G677" s="48"/>
      <c r="H677" s="48"/>
      <c r="I677" s="48"/>
      <c r="J677" s="48"/>
      <c r="K677" s="48"/>
    </row>
    <row r="678" ht="15.75" customHeight="1">
      <c r="D678" s="48"/>
      <c r="E678" s="48"/>
      <c r="F678" s="48"/>
      <c r="G678" s="48"/>
      <c r="H678" s="48"/>
      <c r="I678" s="48"/>
      <c r="J678" s="48"/>
      <c r="K678" s="48"/>
    </row>
    <row r="679" ht="15.75" customHeight="1">
      <c r="D679" s="48"/>
      <c r="E679" s="48"/>
      <c r="F679" s="48"/>
      <c r="G679" s="48"/>
      <c r="H679" s="48"/>
      <c r="I679" s="48"/>
      <c r="J679" s="48"/>
      <c r="K679" s="48"/>
    </row>
    <row r="680" ht="15.75" customHeight="1">
      <c r="D680" s="48"/>
      <c r="E680" s="48"/>
      <c r="F680" s="48"/>
      <c r="G680" s="48"/>
      <c r="H680" s="48"/>
      <c r="I680" s="48"/>
      <c r="J680" s="48"/>
      <c r="K680" s="48"/>
    </row>
    <row r="681" ht="15.75" customHeight="1">
      <c r="D681" s="48"/>
      <c r="E681" s="48"/>
      <c r="F681" s="48"/>
      <c r="G681" s="48"/>
      <c r="H681" s="48"/>
      <c r="I681" s="48"/>
      <c r="J681" s="48"/>
      <c r="K681" s="48"/>
    </row>
    <row r="682" ht="15.75" customHeight="1">
      <c r="D682" s="48"/>
      <c r="E682" s="48"/>
      <c r="F682" s="48"/>
      <c r="G682" s="48"/>
      <c r="H682" s="48"/>
      <c r="I682" s="48"/>
      <c r="J682" s="48"/>
      <c r="K682" s="48"/>
    </row>
    <row r="683" ht="15.75" customHeight="1">
      <c r="D683" s="48"/>
      <c r="E683" s="48"/>
      <c r="F683" s="48"/>
      <c r="G683" s="48"/>
      <c r="H683" s="48"/>
      <c r="I683" s="48"/>
      <c r="J683" s="48"/>
      <c r="K683" s="48"/>
    </row>
    <row r="684" ht="15.75" customHeight="1">
      <c r="D684" s="48"/>
      <c r="E684" s="48"/>
      <c r="F684" s="48"/>
      <c r="G684" s="48"/>
      <c r="H684" s="48"/>
      <c r="I684" s="48"/>
      <c r="J684" s="48"/>
      <c r="K684" s="48"/>
    </row>
    <row r="685" ht="15.75" customHeight="1">
      <c r="D685" s="48"/>
      <c r="E685" s="48"/>
      <c r="F685" s="48"/>
      <c r="G685" s="48"/>
      <c r="H685" s="48"/>
      <c r="I685" s="48"/>
      <c r="J685" s="48"/>
      <c r="K685" s="48"/>
    </row>
    <row r="686" ht="15.75" customHeight="1">
      <c r="D686" s="48"/>
      <c r="E686" s="48"/>
      <c r="F686" s="48"/>
      <c r="G686" s="48"/>
      <c r="H686" s="48"/>
      <c r="I686" s="48"/>
      <c r="J686" s="48"/>
      <c r="K686" s="48"/>
    </row>
    <row r="687" ht="15.75" customHeight="1">
      <c r="D687" s="48"/>
      <c r="E687" s="48"/>
      <c r="F687" s="48"/>
      <c r="G687" s="48"/>
      <c r="H687" s="48"/>
      <c r="I687" s="48"/>
      <c r="J687" s="48"/>
      <c r="K687" s="48"/>
    </row>
    <row r="688" ht="15.75" customHeight="1">
      <c r="D688" s="48"/>
      <c r="E688" s="48"/>
      <c r="F688" s="48"/>
      <c r="G688" s="48"/>
      <c r="H688" s="48"/>
      <c r="I688" s="48"/>
      <c r="J688" s="48"/>
      <c r="K688" s="48"/>
    </row>
    <row r="689" ht="15.75" customHeight="1">
      <c r="D689" s="48"/>
      <c r="E689" s="48"/>
      <c r="F689" s="48"/>
      <c r="G689" s="48"/>
      <c r="H689" s="48"/>
      <c r="I689" s="48"/>
      <c r="J689" s="48"/>
      <c r="K689" s="48"/>
    </row>
    <row r="690" ht="15.75" customHeight="1">
      <c r="D690" s="48"/>
      <c r="E690" s="48"/>
      <c r="F690" s="48"/>
      <c r="G690" s="48"/>
      <c r="H690" s="48"/>
      <c r="I690" s="48"/>
      <c r="J690" s="48"/>
      <c r="K690" s="48"/>
    </row>
    <row r="691" ht="15.75" customHeight="1">
      <c r="D691" s="48"/>
      <c r="E691" s="48"/>
      <c r="F691" s="48"/>
      <c r="G691" s="48"/>
      <c r="H691" s="48"/>
      <c r="I691" s="48"/>
      <c r="J691" s="48"/>
      <c r="K691" s="48"/>
    </row>
    <row r="692" ht="15.75" customHeight="1">
      <c r="D692" s="48"/>
      <c r="E692" s="48"/>
      <c r="F692" s="48"/>
      <c r="G692" s="48"/>
      <c r="H692" s="48"/>
      <c r="I692" s="48"/>
      <c r="J692" s="48"/>
      <c r="K692" s="48"/>
    </row>
    <row r="693" ht="15.75" customHeight="1">
      <c r="D693" s="48"/>
      <c r="E693" s="48"/>
      <c r="F693" s="48"/>
      <c r="G693" s="48"/>
      <c r="H693" s="48"/>
      <c r="I693" s="48"/>
      <c r="J693" s="48"/>
      <c r="K693" s="48"/>
    </row>
    <row r="694" ht="15.75" customHeight="1">
      <c r="D694" s="48"/>
      <c r="E694" s="48"/>
      <c r="F694" s="48"/>
      <c r="G694" s="48"/>
      <c r="H694" s="48"/>
      <c r="I694" s="48"/>
      <c r="J694" s="48"/>
      <c r="K694" s="48"/>
    </row>
    <row r="695" ht="15.75" customHeight="1">
      <c r="D695" s="48"/>
      <c r="E695" s="48"/>
      <c r="F695" s="48"/>
      <c r="G695" s="48"/>
      <c r="H695" s="48"/>
      <c r="I695" s="48"/>
      <c r="J695" s="48"/>
      <c r="K695" s="48"/>
    </row>
    <row r="696" ht="15.75" customHeight="1">
      <c r="D696" s="48"/>
      <c r="E696" s="48"/>
      <c r="F696" s="48"/>
      <c r="G696" s="48"/>
      <c r="H696" s="48"/>
      <c r="I696" s="48"/>
      <c r="J696" s="48"/>
      <c r="K696" s="48"/>
    </row>
    <row r="697" ht="15.75" customHeight="1">
      <c r="D697" s="48"/>
      <c r="E697" s="48"/>
      <c r="F697" s="48"/>
      <c r="G697" s="48"/>
      <c r="H697" s="48"/>
      <c r="I697" s="48"/>
      <c r="J697" s="48"/>
      <c r="K697" s="48"/>
    </row>
    <row r="698" ht="15.75" customHeight="1">
      <c r="D698" s="48"/>
      <c r="E698" s="48"/>
      <c r="F698" s="48"/>
      <c r="G698" s="48"/>
      <c r="H698" s="48"/>
      <c r="I698" s="48"/>
      <c r="J698" s="48"/>
      <c r="K698" s="48"/>
    </row>
    <row r="699" ht="15.75" customHeight="1">
      <c r="D699" s="48"/>
      <c r="E699" s="48"/>
      <c r="F699" s="48"/>
      <c r="G699" s="48"/>
      <c r="H699" s="48"/>
      <c r="I699" s="48"/>
      <c r="J699" s="48"/>
      <c r="K699" s="48"/>
    </row>
    <row r="700" ht="15.75" customHeight="1">
      <c r="D700" s="48"/>
      <c r="E700" s="48"/>
      <c r="F700" s="48"/>
      <c r="G700" s="48"/>
      <c r="H700" s="48"/>
      <c r="I700" s="48"/>
      <c r="J700" s="48"/>
      <c r="K700" s="48"/>
    </row>
    <row r="701" ht="15.75" customHeight="1">
      <c r="D701" s="48"/>
      <c r="E701" s="48"/>
      <c r="F701" s="48"/>
      <c r="G701" s="48"/>
      <c r="H701" s="48"/>
      <c r="I701" s="48"/>
      <c r="J701" s="48"/>
      <c r="K701" s="48"/>
    </row>
    <row r="702" ht="15.75" customHeight="1">
      <c r="D702" s="48"/>
      <c r="E702" s="48"/>
      <c r="F702" s="48"/>
      <c r="G702" s="48"/>
      <c r="H702" s="48"/>
      <c r="I702" s="48"/>
      <c r="J702" s="48"/>
      <c r="K702" s="48"/>
    </row>
    <row r="703" ht="15.75" customHeight="1">
      <c r="D703" s="48"/>
      <c r="E703" s="48"/>
      <c r="F703" s="48"/>
      <c r="G703" s="48"/>
      <c r="H703" s="48"/>
      <c r="I703" s="48"/>
      <c r="J703" s="48"/>
      <c r="K703" s="48"/>
    </row>
    <row r="704" ht="15.75" customHeight="1">
      <c r="D704" s="48"/>
      <c r="E704" s="48"/>
      <c r="F704" s="48"/>
      <c r="G704" s="48"/>
      <c r="H704" s="48"/>
      <c r="I704" s="48"/>
      <c r="J704" s="48"/>
      <c r="K704" s="48"/>
    </row>
    <row r="705" ht="15.75" customHeight="1">
      <c r="D705" s="48"/>
      <c r="E705" s="48"/>
      <c r="F705" s="48"/>
      <c r="G705" s="48"/>
      <c r="H705" s="48"/>
      <c r="I705" s="48"/>
      <c r="J705" s="48"/>
      <c r="K705" s="48"/>
    </row>
    <row r="706" ht="15.75" customHeight="1">
      <c r="D706" s="48"/>
      <c r="E706" s="48"/>
      <c r="F706" s="48"/>
      <c r="G706" s="48"/>
      <c r="H706" s="48"/>
      <c r="I706" s="48"/>
      <c r="J706" s="48"/>
      <c r="K706" s="48"/>
    </row>
    <row r="707" ht="15.75" customHeight="1">
      <c r="D707" s="48"/>
      <c r="E707" s="48"/>
      <c r="F707" s="48"/>
      <c r="G707" s="48"/>
      <c r="H707" s="48"/>
      <c r="I707" s="48"/>
      <c r="J707" s="48"/>
      <c r="K707" s="48"/>
    </row>
    <row r="708" ht="15.75" customHeight="1">
      <c r="D708" s="48"/>
      <c r="E708" s="48"/>
      <c r="F708" s="48"/>
      <c r="G708" s="48"/>
      <c r="H708" s="48"/>
      <c r="I708" s="48"/>
      <c r="J708" s="48"/>
      <c r="K708" s="48"/>
    </row>
    <row r="709" ht="15.75" customHeight="1">
      <c r="D709" s="48"/>
      <c r="E709" s="48"/>
      <c r="F709" s="48"/>
      <c r="G709" s="48"/>
      <c r="H709" s="48"/>
      <c r="I709" s="48"/>
      <c r="J709" s="48"/>
      <c r="K709" s="48"/>
    </row>
    <row r="710" ht="15.75" customHeight="1">
      <c r="D710" s="48"/>
      <c r="E710" s="48"/>
      <c r="F710" s="48"/>
      <c r="G710" s="48"/>
      <c r="H710" s="48"/>
      <c r="I710" s="48"/>
      <c r="J710" s="48"/>
      <c r="K710" s="48"/>
    </row>
    <row r="711" ht="15.75" customHeight="1">
      <c r="D711" s="48"/>
      <c r="E711" s="48"/>
      <c r="F711" s="48"/>
      <c r="G711" s="48"/>
      <c r="H711" s="48"/>
      <c r="I711" s="48"/>
      <c r="J711" s="48"/>
      <c r="K711" s="48"/>
    </row>
    <row r="712" ht="15.75" customHeight="1">
      <c r="D712" s="48"/>
      <c r="E712" s="48"/>
      <c r="F712" s="48"/>
      <c r="G712" s="48"/>
      <c r="H712" s="48"/>
      <c r="I712" s="48"/>
      <c r="J712" s="48"/>
      <c r="K712" s="48"/>
    </row>
    <row r="713" ht="15.75" customHeight="1">
      <c r="D713" s="48"/>
      <c r="E713" s="48"/>
      <c r="F713" s="48"/>
      <c r="G713" s="48"/>
      <c r="H713" s="48"/>
      <c r="I713" s="48"/>
      <c r="J713" s="48"/>
      <c r="K713" s="48"/>
    </row>
    <row r="714" ht="15.75" customHeight="1">
      <c r="D714" s="48"/>
      <c r="E714" s="48"/>
      <c r="F714" s="48"/>
      <c r="G714" s="48"/>
      <c r="H714" s="48"/>
      <c r="I714" s="48"/>
      <c r="J714" s="48"/>
      <c r="K714" s="48"/>
    </row>
    <row r="715" ht="15.75" customHeight="1">
      <c r="D715" s="48"/>
      <c r="E715" s="48"/>
      <c r="F715" s="48"/>
      <c r="G715" s="48"/>
      <c r="H715" s="48"/>
      <c r="I715" s="48"/>
      <c r="J715" s="48"/>
      <c r="K715" s="48"/>
    </row>
    <row r="716" ht="15.75" customHeight="1">
      <c r="D716" s="48"/>
      <c r="E716" s="48"/>
      <c r="F716" s="48"/>
      <c r="G716" s="48"/>
      <c r="H716" s="48"/>
      <c r="I716" s="48"/>
      <c r="J716" s="48"/>
      <c r="K716" s="48"/>
    </row>
    <row r="717" ht="15.75" customHeight="1">
      <c r="D717" s="48"/>
      <c r="E717" s="48"/>
      <c r="F717" s="48"/>
      <c r="G717" s="48"/>
      <c r="H717" s="48"/>
      <c r="I717" s="48"/>
      <c r="J717" s="48"/>
      <c r="K717" s="48"/>
    </row>
    <row r="718" ht="15.75" customHeight="1">
      <c r="D718" s="48"/>
      <c r="E718" s="48"/>
      <c r="F718" s="48"/>
      <c r="G718" s="48"/>
      <c r="H718" s="48"/>
      <c r="I718" s="48"/>
      <c r="J718" s="48"/>
      <c r="K718" s="48"/>
    </row>
    <row r="719" ht="15.75" customHeight="1">
      <c r="D719" s="48"/>
      <c r="E719" s="48"/>
      <c r="F719" s="48"/>
      <c r="G719" s="48"/>
      <c r="H719" s="48"/>
      <c r="I719" s="48"/>
      <c r="J719" s="48"/>
      <c r="K719" s="48"/>
    </row>
    <row r="720" ht="15.75" customHeight="1">
      <c r="D720" s="48"/>
      <c r="E720" s="48"/>
      <c r="F720" s="48"/>
      <c r="G720" s="48"/>
      <c r="H720" s="48"/>
      <c r="I720" s="48"/>
      <c r="J720" s="48"/>
      <c r="K720" s="48"/>
    </row>
    <row r="721" ht="15.75" customHeight="1">
      <c r="D721" s="48"/>
      <c r="E721" s="48"/>
      <c r="F721" s="48"/>
      <c r="G721" s="48"/>
      <c r="H721" s="48"/>
      <c r="I721" s="48"/>
      <c r="J721" s="48"/>
      <c r="K721" s="48"/>
    </row>
    <row r="722" ht="15.75" customHeight="1">
      <c r="D722" s="48"/>
      <c r="E722" s="48"/>
      <c r="F722" s="48"/>
      <c r="G722" s="48"/>
      <c r="H722" s="48"/>
      <c r="I722" s="48"/>
      <c r="J722" s="48"/>
      <c r="K722" s="48"/>
    </row>
    <row r="723" ht="15.75" customHeight="1">
      <c r="D723" s="48"/>
      <c r="E723" s="48"/>
      <c r="F723" s="48"/>
      <c r="G723" s="48"/>
      <c r="H723" s="48"/>
      <c r="I723" s="48"/>
      <c r="J723" s="48"/>
      <c r="K723" s="48"/>
    </row>
    <row r="724" ht="15.75" customHeight="1">
      <c r="D724" s="48"/>
      <c r="E724" s="48"/>
      <c r="F724" s="48"/>
      <c r="G724" s="48"/>
      <c r="H724" s="48"/>
      <c r="I724" s="48"/>
      <c r="J724" s="48"/>
      <c r="K724" s="48"/>
    </row>
    <row r="725" ht="15.75" customHeight="1">
      <c r="D725" s="48"/>
      <c r="E725" s="48"/>
      <c r="F725" s="48"/>
      <c r="G725" s="48"/>
      <c r="H725" s="48"/>
      <c r="I725" s="48"/>
      <c r="J725" s="48"/>
      <c r="K725" s="48"/>
    </row>
    <row r="726" ht="15.75" customHeight="1">
      <c r="D726" s="48"/>
      <c r="E726" s="48"/>
      <c r="F726" s="48"/>
      <c r="G726" s="48"/>
      <c r="H726" s="48"/>
      <c r="I726" s="48"/>
      <c r="J726" s="48"/>
      <c r="K726" s="48"/>
    </row>
    <row r="727" ht="15.75" customHeight="1">
      <c r="D727" s="48"/>
      <c r="E727" s="48"/>
      <c r="F727" s="48"/>
      <c r="G727" s="48"/>
      <c r="H727" s="48"/>
      <c r="I727" s="48"/>
      <c r="J727" s="48"/>
      <c r="K727" s="48"/>
    </row>
    <row r="728" ht="15.75" customHeight="1">
      <c r="D728" s="48"/>
      <c r="E728" s="48"/>
      <c r="F728" s="48"/>
      <c r="G728" s="48"/>
      <c r="H728" s="48"/>
      <c r="I728" s="48"/>
      <c r="J728" s="48"/>
      <c r="K728" s="48"/>
    </row>
    <row r="729" ht="15.75" customHeight="1">
      <c r="D729" s="48"/>
      <c r="E729" s="48"/>
      <c r="F729" s="48"/>
      <c r="G729" s="48"/>
      <c r="H729" s="48"/>
      <c r="I729" s="48"/>
      <c r="J729" s="48"/>
      <c r="K729" s="48"/>
    </row>
    <row r="730" ht="15.75" customHeight="1">
      <c r="D730" s="48"/>
      <c r="E730" s="48"/>
      <c r="F730" s="48"/>
      <c r="G730" s="48"/>
      <c r="H730" s="48"/>
      <c r="I730" s="48"/>
      <c r="J730" s="48"/>
      <c r="K730" s="48"/>
    </row>
    <row r="731" ht="15.75" customHeight="1">
      <c r="D731" s="48"/>
      <c r="E731" s="48"/>
      <c r="F731" s="48"/>
      <c r="G731" s="48"/>
      <c r="H731" s="48"/>
      <c r="I731" s="48"/>
      <c r="J731" s="48"/>
      <c r="K731" s="48"/>
    </row>
    <row r="732" ht="15.75" customHeight="1">
      <c r="D732" s="48"/>
      <c r="E732" s="48"/>
      <c r="F732" s="48"/>
      <c r="G732" s="48"/>
      <c r="H732" s="48"/>
      <c r="I732" s="48"/>
      <c r="J732" s="48"/>
      <c r="K732" s="48"/>
    </row>
    <row r="733" ht="15.75" customHeight="1">
      <c r="D733" s="48"/>
      <c r="E733" s="48"/>
      <c r="F733" s="48"/>
      <c r="G733" s="48"/>
      <c r="H733" s="48"/>
      <c r="I733" s="48"/>
      <c r="J733" s="48"/>
      <c r="K733" s="48"/>
    </row>
    <row r="734" ht="15.75" customHeight="1">
      <c r="D734" s="48"/>
      <c r="E734" s="48"/>
      <c r="F734" s="48"/>
      <c r="G734" s="48"/>
      <c r="H734" s="48"/>
      <c r="I734" s="48"/>
      <c r="J734" s="48"/>
      <c r="K734" s="48"/>
    </row>
    <row r="735" ht="15.75" customHeight="1">
      <c r="D735" s="48"/>
      <c r="E735" s="48"/>
      <c r="F735" s="48"/>
      <c r="G735" s="48"/>
      <c r="H735" s="48"/>
      <c r="I735" s="48"/>
      <c r="J735" s="48"/>
      <c r="K735" s="48"/>
    </row>
    <row r="736" ht="15.75" customHeight="1">
      <c r="D736" s="48"/>
      <c r="E736" s="48"/>
      <c r="F736" s="48"/>
      <c r="G736" s="48"/>
      <c r="H736" s="48"/>
      <c r="I736" s="48"/>
      <c r="J736" s="48"/>
      <c r="K736" s="48"/>
    </row>
    <row r="737" ht="15.75" customHeight="1">
      <c r="D737" s="48"/>
      <c r="E737" s="48"/>
      <c r="F737" s="48"/>
      <c r="G737" s="48"/>
      <c r="H737" s="48"/>
      <c r="I737" s="48"/>
      <c r="J737" s="48"/>
      <c r="K737" s="48"/>
    </row>
    <row r="738" ht="15.75" customHeight="1">
      <c r="D738" s="48"/>
      <c r="E738" s="48"/>
      <c r="F738" s="48"/>
      <c r="G738" s="48"/>
      <c r="H738" s="48"/>
      <c r="I738" s="48"/>
      <c r="J738" s="48"/>
      <c r="K738" s="48"/>
    </row>
    <row r="739" ht="15.75" customHeight="1">
      <c r="D739" s="48"/>
      <c r="E739" s="48"/>
      <c r="F739" s="48"/>
      <c r="G739" s="48"/>
      <c r="H739" s="48"/>
      <c r="I739" s="48"/>
      <c r="J739" s="48"/>
      <c r="K739" s="48"/>
    </row>
    <row r="740" ht="15.75" customHeight="1">
      <c r="D740" s="48"/>
      <c r="E740" s="48"/>
      <c r="F740" s="48"/>
      <c r="G740" s="48"/>
      <c r="H740" s="48"/>
      <c r="I740" s="48"/>
      <c r="J740" s="48"/>
      <c r="K740" s="48"/>
    </row>
    <row r="741" ht="15.75" customHeight="1">
      <c r="D741" s="48"/>
      <c r="E741" s="48"/>
      <c r="F741" s="48"/>
      <c r="G741" s="48"/>
      <c r="H741" s="48"/>
      <c r="I741" s="48"/>
      <c r="J741" s="48"/>
      <c r="K741" s="48"/>
    </row>
    <row r="742" ht="15.75" customHeight="1">
      <c r="D742" s="48"/>
      <c r="E742" s="48"/>
      <c r="F742" s="48"/>
      <c r="G742" s="48"/>
      <c r="H742" s="48"/>
      <c r="I742" s="48"/>
      <c r="J742" s="48"/>
      <c r="K742" s="48"/>
    </row>
    <row r="743" ht="15.75" customHeight="1">
      <c r="D743" s="48"/>
      <c r="E743" s="48"/>
      <c r="F743" s="48"/>
      <c r="G743" s="48"/>
      <c r="H743" s="48"/>
      <c r="I743" s="48"/>
      <c r="J743" s="48"/>
      <c r="K743" s="48"/>
    </row>
    <row r="744" ht="15.75" customHeight="1">
      <c r="D744" s="48"/>
      <c r="E744" s="48"/>
      <c r="F744" s="48"/>
      <c r="G744" s="48"/>
      <c r="H744" s="48"/>
      <c r="I744" s="48"/>
      <c r="J744" s="48"/>
      <c r="K744" s="48"/>
    </row>
    <row r="745" ht="15.75" customHeight="1">
      <c r="D745" s="48"/>
      <c r="E745" s="48"/>
      <c r="F745" s="48"/>
      <c r="G745" s="48"/>
      <c r="H745" s="48"/>
      <c r="I745" s="48"/>
      <c r="J745" s="48"/>
      <c r="K745" s="48"/>
    </row>
    <row r="746" ht="15.75" customHeight="1">
      <c r="D746" s="48"/>
      <c r="E746" s="48"/>
      <c r="F746" s="48"/>
      <c r="G746" s="48"/>
      <c r="H746" s="48"/>
      <c r="I746" s="48"/>
      <c r="J746" s="48"/>
      <c r="K746" s="48"/>
    </row>
    <row r="747" ht="15.75" customHeight="1">
      <c r="D747" s="48"/>
      <c r="E747" s="48"/>
      <c r="F747" s="48"/>
      <c r="G747" s="48"/>
      <c r="H747" s="48"/>
      <c r="I747" s="48"/>
      <c r="J747" s="48"/>
      <c r="K747" s="48"/>
    </row>
    <row r="748" ht="15.75" customHeight="1">
      <c r="D748" s="48"/>
      <c r="E748" s="48"/>
      <c r="F748" s="48"/>
      <c r="G748" s="48"/>
      <c r="H748" s="48"/>
      <c r="I748" s="48"/>
      <c r="J748" s="48"/>
      <c r="K748" s="48"/>
    </row>
    <row r="749" ht="15.75" customHeight="1">
      <c r="D749" s="48"/>
      <c r="E749" s="48"/>
      <c r="F749" s="48"/>
      <c r="G749" s="48"/>
      <c r="H749" s="48"/>
      <c r="I749" s="48"/>
      <c r="J749" s="48"/>
      <c r="K749" s="48"/>
    </row>
    <row r="750" ht="15.75" customHeight="1">
      <c r="D750" s="48"/>
      <c r="E750" s="48"/>
      <c r="F750" s="48"/>
      <c r="G750" s="48"/>
      <c r="H750" s="48"/>
      <c r="I750" s="48"/>
      <c r="J750" s="48"/>
      <c r="K750" s="48"/>
    </row>
    <row r="751" ht="15.75" customHeight="1">
      <c r="D751" s="48"/>
      <c r="E751" s="48"/>
      <c r="F751" s="48"/>
      <c r="G751" s="48"/>
      <c r="H751" s="48"/>
      <c r="I751" s="48"/>
      <c r="J751" s="48"/>
      <c r="K751" s="48"/>
    </row>
    <row r="752" ht="15.75" customHeight="1">
      <c r="D752" s="48"/>
      <c r="E752" s="48"/>
      <c r="F752" s="48"/>
      <c r="G752" s="48"/>
      <c r="H752" s="48"/>
      <c r="I752" s="48"/>
      <c r="J752" s="48"/>
      <c r="K752" s="48"/>
    </row>
    <row r="753" ht="15.75" customHeight="1">
      <c r="D753" s="48"/>
      <c r="E753" s="48"/>
      <c r="F753" s="48"/>
      <c r="G753" s="48"/>
      <c r="H753" s="48"/>
      <c r="I753" s="48"/>
      <c r="J753" s="48"/>
      <c r="K753" s="48"/>
    </row>
    <row r="754" ht="15.75" customHeight="1">
      <c r="D754" s="48"/>
      <c r="E754" s="48"/>
      <c r="F754" s="48"/>
      <c r="G754" s="48"/>
      <c r="H754" s="48"/>
      <c r="I754" s="48"/>
      <c r="J754" s="48"/>
      <c r="K754" s="48"/>
    </row>
    <row r="755" ht="15.75" customHeight="1">
      <c r="D755" s="48"/>
      <c r="E755" s="48"/>
      <c r="F755" s="48"/>
      <c r="G755" s="48"/>
      <c r="H755" s="48"/>
      <c r="I755" s="48"/>
      <c r="J755" s="48"/>
      <c r="K755" s="48"/>
    </row>
    <row r="756" ht="15.75" customHeight="1">
      <c r="D756" s="48"/>
      <c r="E756" s="48"/>
      <c r="F756" s="48"/>
      <c r="G756" s="48"/>
      <c r="H756" s="48"/>
      <c r="I756" s="48"/>
      <c r="J756" s="48"/>
      <c r="K756" s="48"/>
    </row>
    <row r="757" ht="15.75" customHeight="1">
      <c r="D757" s="48"/>
      <c r="E757" s="48"/>
      <c r="F757" s="48"/>
      <c r="G757" s="48"/>
      <c r="H757" s="48"/>
      <c r="I757" s="48"/>
      <c r="J757" s="48"/>
      <c r="K757" s="48"/>
    </row>
    <row r="758" ht="15.75" customHeight="1">
      <c r="D758" s="48"/>
      <c r="E758" s="48"/>
      <c r="F758" s="48"/>
      <c r="G758" s="48"/>
      <c r="H758" s="48"/>
      <c r="I758" s="48"/>
      <c r="J758" s="48"/>
      <c r="K758" s="48"/>
    </row>
    <row r="759" ht="15.75" customHeight="1">
      <c r="D759" s="48"/>
      <c r="E759" s="48"/>
      <c r="F759" s="48"/>
      <c r="G759" s="48"/>
      <c r="H759" s="48"/>
      <c r="I759" s="48"/>
      <c r="J759" s="48"/>
      <c r="K759" s="48"/>
    </row>
    <row r="760" ht="15.75" customHeight="1">
      <c r="D760" s="48"/>
      <c r="E760" s="48"/>
      <c r="F760" s="48"/>
      <c r="G760" s="48"/>
      <c r="H760" s="48"/>
      <c r="I760" s="48"/>
      <c r="J760" s="48"/>
      <c r="K760" s="48"/>
    </row>
    <row r="761" ht="15.75" customHeight="1">
      <c r="D761" s="48"/>
      <c r="E761" s="48"/>
      <c r="F761" s="48"/>
      <c r="G761" s="48"/>
      <c r="H761" s="48"/>
      <c r="I761" s="48"/>
      <c r="J761" s="48"/>
      <c r="K761" s="48"/>
    </row>
    <row r="762" ht="15.75" customHeight="1">
      <c r="D762" s="48"/>
      <c r="E762" s="48"/>
      <c r="F762" s="48"/>
      <c r="G762" s="48"/>
      <c r="H762" s="48"/>
      <c r="I762" s="48"/>
      <c r="J762" s="48"/>
      <c r="K762" s="48"/>
    </row>
    <row r="763" ht="15.75" customHeight="1">
      <c r="D763" s="48"/>
      <c r="E763" s="48"/>
      <c r="F763" s="48"/>
      <c r="G763" s="48"/>
      <c r="H763" s="48"/>
      <c r="I763" s="48"/>
      <c r="J763" s="48"/>
      <c r="K763" s="48"/>
    </row>
    <row r="764" ht="15.75" customHeight="1">
      <c r="D764" s="48"/>
      <c r="E764" s="48"/>
      <c r="F764" s="48"/>
      <c r="G764" s="48"/>
      <c r="H764" s="48"/>
      <c r="I764" s="48"/>
      <c r="J764" s="48"/>
      <c r="K764" s="48"/>
    </row>
    <row r="765" ht="15.75" customHeight="1">
      <c r="D765" s="48"/>
      <c r="E765" s="48"/>
      <c r="F765" s="48"/>
      <c r="G765" s="48"/>
      <c r="H765" s="48"/>
      <c r="I765" s="48"/>
      <c r="J765" s="48"/>
      <c r="K765" s="48"/>
    </row>
    <row r="766" ht="15.75" customHeight="1">
      <c r="D766" s="48"/>
      <c r="E766" s="48"/>
      <c r="F766" s="48"/>
      <c r="G766" s="48"/>
      <c r="H766" s="48"/>
      <c r="I766" s="48"/>
      <c r="J766" s="48"/>
      <c r="K766" s="48"/>
    </row>
    <row r="767" ht="15.75" customHeight="1">
      <c r="D767" s="48"/>
      <c r="E767" s="48"/>
      <c r="F767" s="48"/>
      <c r="G767" s="48"/>
      <c r="H767" s="48"/>
      <c r="I767" s="48"/>
      <c r="J767" s="48"/>
      <c r="K767" s="48"/>
    </row>
    <row r="768" ht="15.75" customHeight="1">
      <c r="D768" s="48"/>
      <c r="E768" s="48"/>
      <c r="F768" s="48"/>
      <c r="G768" s="48"/>
      <c r="H768" s="48"/>
      <c r="I768" s="48"/>
      <c r="J768" s="48"/>
      <c r="K768" s="48"/>
    </row>
    <row r="769" ht="15.75" customHeight="1">
      <c r="D769" s="48"/>
      <c r="E769" s="48"/>
      <c r="F769" s="48"/>
      <c r="G769" s="48"/>
      <c r="H769" s="48"/>
      <c r="I769" s="48"/>
      <c r="J769" s="48"/>
      <c r="K769" s="48"/>
    </row>
    <row r="770" ht="15.75" customHeight="1">
      <c r="D770" s="48"/>
      <c r="E770" s="48"/>
      <c r="F770" s="48"/>
      <c r="G770" s="48"/>
      <c r="H770" s="48"/>
      <c r="I770" s="48"/>
      <c r="J770" s="48"/>
      <c r="K770" s="48"/>
    </row>
    <row r="771" ht="15.75" customHeight="1">
      <c r="D771" s="48"/>
      <c r="E771" s="48"/>
      <c r="F771" s="48"/>
      <c r="G771" s="48"/>
      <c r="H771" s="48"/>
      <c r="I771" s="48"/>
      <c r="J771" s="48"/>
      <c r="K771" s="48"/>
    </row>
    <row r="772" ht="15.75" customHeight="1">
      <c r="D772" s="48"/>
      <c r="E772" s="48"/>
      <c r="F772" s="48"/>
      <c r="G772" s="48"/>
      <c r="H772" s="48"/>
      <c r="I772" s="48"/>
      <c r="J772" s="48"/>
      <c r="K772" s="48"/>
    </row>
    <row r="773" ht="15.75" customHeight="1">
      <c r="D773" s="48"/>
      <c r="E773" s="48"/>
      <c r="F773" s="48"/>
      <c r="G773" s="48"/>
      <c r="H773" s="48"/>
      <c r="I773" s="48"/>
      <c r="J773" s="48"/>
      <c r="K773" s="48"/>
    </row>
    <row r="774" ht="15.75" customHeight="1">
      <c r="D774" s="48"/>
      <c r="E774" s="48"/>
      <c r="F774" s="48"/>
      <c r="G774" s="48"/>
      <c r="H774" s="48"/>
      <c r="I774" s="48"/>
      <c r="J774" s="48"/>
      <c r="K774" s="48"/>
    </row>
    <row r="775" ht="15.75" customHeight="1">
      <c r="D775" s="48"/>
      <c r="E775" s="48"/>
      <c r="F775" s="48"/>
      <c r="G775" s="48"/>
      <c r="H775" s="48"/>
      <c r="I775" s="48"/>
      <c r="J775" s="48"/>
      <c r="K775" s="48"/>
    </row>
    <row r="776" ht="15.75" customHeight="1">
      <c r="D776" s="48"/>
      <c r="E776" s="48"/>
      <c r="F776" s="48"/>
      <c r="G776" s="48"/>
      <c r="H776" s="48"/>
      <c r="I776" s="48"/>
      <c r="J776" s="48"/>
      <c r="K776" s="48"/>
    </row>
    <row r="777" ht="15.75" customHeight="1">
      <c r="D777" s="48"/>
      <c r="E777" s="48"/>
      <c r="F777" s="48"/>
      <c r="G777" s="48"/>
      <c r="H777" s="48"/>
      <c r="I777" s="48"/>
      <c r="J777" s="48"/>
      <c r="K777" s="48"/>
    </row>
    <row r="778" ht="15.75" customHeight="1">
      <c r="D778" s="48"/>
      <c r="E778" s="48"/>
      <c r="F778" s="48"/>
      <c r="G778" s="48"/>
      <c r="H778" s="48"/>
      <c r="I778" s="48"/>
      <c r="J778" s="48"/>
      <c r="K778" s="48"/>
    </row>
    <row r="779" ht="15.75" customHeight="1">
      <c r="D779" s="48"/>
      <c r="E779" s="48"/>
      <c r="F779" s="48"/>
      <c r="G779" s="48"/>
      <c r="H779" s="48"/>
      <c r="I779" s="48"/>
      <c r="J779" s="48"/>
      <c r="K779" s="48"/>
    </row>
    <row r="780" ht="15.75" customHeight="1">
      <c r="D780" s="48"/>
      <c r="E780" s="48"/>
      <c r="F780" s="48"/>
      <c r="G780" s="48"/>
      <c r="H780" s="48"/>
      <c r="I780" s="48"/>
      <c r="J780" s="48"/>
      <c r="K780" s="48"/>
    </row>
    <row r="781" ht="15.75" customHeight="1">
      <c r="D781" s="48"/>
      <c r="E781" s="48"/>
      <c r="F781" s="48"/>
      <c r="G781" s="48"/>
      <c r="H781" s="48"/>
      <c r="I781" s="48"/>
      <c r="J781" s="48"/>
      <c r="K781" s="48"/>
    </row>
    <row r="782" ht="15.75" customHeight="1">
      <c r="D782" s="48"/>
      <c r="E782" s="48"/>
      <c r="F782" s="48"/>
      <c r="G782" s="48"/>
      <c r="H782" s="48"/>
      <c r="I782" s="48"/>
      <c r="J782" s="48"/>
      <c r="K782" s="48"/>
    </row>
    <row r="783" ht="15.75" customHeight="1">
      <c r="D783" s="48"/>
      <c r="E783" s="48"/>
      <c r="F783" s="48"/>
      <c r="G783" s="48"/>
      <c r="H783" s="48"/>
      <c r="I783" s="48"/>
      <c r="J783" s="48"/>
      <c r="K783" s="48"/>
    </row>
    <row r="784" ht="15.75" customHeight="1">
      <c r="D784" s="48"/>
      <c r="E784" s="48"/>
      <c r="F784" s="48"/>
      <c r="G784" s="48"/>
      <c r="H784" s="48"/>
      <c r="I784" s="48"/>
      <c r="J784" s="48"/>
      <c r="K784" s="48"/>
    </row>
    <row r="785" ht="15.75" customHeight="1">
      <c r="D785" s="48"/>
      <c r="E785" s="48"/>
      <c r="F785" s="48"/>
      <c r="G785" s="48"/>
      <c r="H785" s="48"/>
      <c r="I785" s="48"/>
      <c r="J785" s="48"/>
      <c r="K785" s="48"/>
    </row>
    <row r="786" ht="15.75" customHeight="1">
      <c r="D786" s="48"/>
      <c r="E786" s="48"/>
      <c r="F786" s="48"/>
      <c r="G786" s="48"/>
      <c r="H786" s="48"/>
      <c r="I786" s="48"/>
      <c r="J786" s="48"/>
      <c r="K786" s="48"/>
    </row>
    <row r="787" ht="15.75" customHeight="1">
      <c r="D787" s="48"/>
      <c r="E787" s="48"/>
      <c r="F787" s="48"/>
      <c r="G787" s="48"/>
      <c r="H787" s="48"/>
      <c r="I787" s="48"/>
      <c r="J787" s="48"/>
      <c r="K787" s="48"/>
    </row>
    <row r="788" ht="15.75" customHeight="1">
      <c r="D788" s="48"/>
      <c r="E788" s="48"/>
      <c r="F788" s="48"/>
      <c r="G788" s="48"/>
      <c r="H788" s="48"/>
      <c r="I788" s="48"/>
      <c r="J788" s="48"/>
      <c r="K788" s="48"/>
    </row>
    <row r="789" ht="15.75" customHeight="1">
      <c r="D789" s="48"/>
      <c r="E789" s="48"/>
      <c r="F789" s="48"/>
      <c r="G789" s="48"/>
      <c r="H789" s="48"/>
      <c r="I789" s="48"/>
      <c r="J789" s="48"/>
      <c r="K789" s="48"/>
    </row>
    <row r="790" ht="15.75" customHeight="1">
      <c r="D790" s="48"/>
      <c r="E790" s="48"/>
      <c r="F790" s="48"/>
      <c r="G790" s="48"/>
      <c r="H790" s="48"/>
      <c r="I790" s="48"/>
      <c r="J790" s="48"/>
      <c r="K790" s="48"/>
    </row>
    <row r="791" ht="15.75" customHeight="1">
      <c r="D791" s="48"/>
      <c r="E791" s="48"/>
      <c r="F791" s="48"/>
      <c r="G791" s="48"/>
      <c r="H791" s="48"/>
      <c r="I791" s="48"/>
      <c r="J791" s="48"/>
      <c r="K791" s="48"/>
    </row>
    <row r="792" ht="15.75" customHeight="1">
      <c r="D792" s="48"/>
      <c r="E792" s="48"/>
      <c r="F792" s="48"/>
      <c r="G792" s="48"/>
      <c r="H792" s="48"/>
      <c r="I792" s="48"/>
      <c r="J792" s="48"/>
      <c r="K792" s="48"/>
    </row>
    <row r="793" ht="15.75" customHeight="1">
      <c r="D793" s="48"/>
      <c r="E793" s="48"/>
      <c r="F793" s="48"/>
      <c r="G793" s="48"/>
      <c r="H793" s="48"/>
      <c r="I793" s="48"/>
      <c r="J793" s="48"/>
      <c r="K793" s="48"/>
    </row>
    <row r="794" ht="15.75" customHeight="1">
      <c r="D794" s="48"/>
      <c r="E794" s="48"/>
      <c r="F794" s="48"/>
      <c r="G794" s="48"/>
      <c r="H794" s="48"/>
      <c r="I794" s="48"/>
      <c r="J794" s="48"/>
      <c r="K794" s="48"/>
    </row>
    <row r="795" ht="15.75" customHeight="1">
      <c r="D795" s="48"/>
      <c r="E795" s="48"/>
      <c r="F795" s="48"/>
      <c r="G795" s="48"/>
      <c r="H795" s="48"/>
      <c r="I795" s="48"/>
      <c r="J795" s="48"/>
      <c r="K795" s="48"/>
    </row>
    <row r="796" ht="15.75" customHeight="1">
      <c r="D796" s="48"/>
      <c r="E796" s="48"/>
      <c r="F796" s="48"/>
      <c r="G796" s="48"/>
      <c r="H796" s="48"/>
      <c r="I796" s="48"/>
      <c r="J796" s="48"/>
      <c r="K796" s="48"/>
    </row>
    <row r="797" ht="15.75" customHeight="1">
      <c r="D797" s="48"/>
      <c r="E797" s="48"/>
      <c r="F797" s="48"/>
      <c r="G797" s="48"/>
      <c r="H797" s="48"/>
      <c r="I797" s="48"/>
      <c r="J797" s="48"/>
      <c r="K797" s="48"/>
    </row>
    <row r="798" ht="15.75" customHeight="1">
      <c r="D798" s="48"/>
      <c r="E798" s="48"/>
      <c r="F798" s="48"/>
      <c r="G798" s="48"/>
      <c r="H798" s="48"/>
      <c r="I798" s="48"/>
      <c r="J798" s="48"/>
      <c r="K798" s="48"/>
    </row>
    <row r="799" ht="15.75" customHeight="1">
      <c r="D799" s="48"/>
      <c r="E799" s="48"/>
      <c r="F799" s="48"/>
      <c r="G799" s="48"/>
      <c r="H799" s="48"/>
      <c r="I799" s="48"/>
      <c r="J799" s="48"/>
      <c r="K799" s="48"/>
    </row>
    <row r="800" ht="15.75" customHeight="1">
      <c r="D800" s="48"/>
      <c r="E800" s="48"/>
      <c r="F800" s="48"/>
      <c r="G800" s="48"/>
      <c r="H800" s="48"/>
      <c r="I800" s="48"/>
      <c r="J800" s="48"/>
      <c r="K800" s="48"/>
    </row>
    <row r="801" ht="15.75" customHeight="1">
      <c r="D801" s="48"/>
      <c r="E801" s="48"/>
      <c r="F801" s="48"/>
      <c r="G801" s="48"/>
      <c r="H801" s="48"/>
      <c r="I801" s="48"/>
      <c r="J801" s="48"/>
      <c r="K801" s="48"/>
    </row>
    <row r="802" ht="15.75" customHeight="1">
      <c r="D802" s="48"/>
      <c r="E802" s="48"/>
      <c r="F802" s="48"/>
      <c r="G802" s="48"/>
      <c r="H802" s="48"/>
      <c r="I802" s="48"/>
      <c r="J802" s="48"/>
      <c r="K802" s="48"/>
    </row>
    <row r="803" ht="15.75" customHeight="1">
      <c r="D803" s="48"/>
      <c r="E803" s="48"/>
      <c r="F803" s="48"/>
      <c r="G803" s="48"/>
      <c r="H803" s="48"/>
      <c r="I803" s="48"/>
      <c r="J803" s="48"/>
      <c r="K803" s="48"/>
    </row>
    <row r="804" ht="15.75" customHeight="1">
      <c r="D804" s="48"/>
      <c r="E804" s="48"/>
      <c r="F804" s="48"/>
      <c r="G804" s="48"/>
      <c r="H804" s="48"/>
      <c r="I804" s="48"/>
      <c r="J804" s="48"/>
      <c r="K804" s="48"/>
    </row>
    <row r="805" ht="15.75" customHeight="1">
      <c r="D805" s="48"/>
      <c r="E805" s="48"/>
      <c r="F805" s="48"/>
      <c r="G805" s="48"/>
      <c r="H805" s="48"/>
      <c r="I805" s="48"/>
      <c r="J805" s="48"/>
      <c r="K805" s="48"/>
    </row>
    <row r="806" ht="15.75" customHeight="1">
      <c r="D806" s="48"/>
      <c r="E806" s="48"/>
      <c r="F806" s="48"/>
      <c r="G806" s="48"/>
      <c r="H806" s="48"/>
      <c r="I806" s="48"/>
      <c r="J806" s="48"/>
      <c r="K806" s="48"/>
    </row>
    <row r="807" ht="15.75" customHeight="1">
      <c r="D807" s="48"/>
      <c r="E807" s="48"/>
      <c r="F807" s="48"/>
      <c r="G807" s="48"/>
      <c r="H807" s="48"/>
      <c r="I807" s="48"/>
      <c r="J807" s="48"/>
      <c r="K807" s="48"/>
    </row>
    <row r="808" ht="15.75" customHeight="1">
      <c r="D808" s="48"/>
      <c r="E808" s="48"/>
      <c r="F808" s="48"/>
      <c r="G808" s="48"/>
      <c r="H808" s="48"/>
      <c r="I808" s="48"/>
      <c r="J808" s="48"/>
      <c r="K808" s="48"/>
    </row>
    <row r="809" ht="15.75" customHeight="1">
      <c r="D809" s="48"/>
      <c r="E809" s="48"/>
      <c r="F809" s="48"/>
      <c r="G809" s="48"/>
      <c r="H809" s="48"/>
      <c r="I809" s="48"/>
      <c r="J809" s="48"/>
      <c r="K809" s="48"/>
    </row>
    <row r="810" ht="15.75" customHeight="1">
      <c r="D810" s="48"/>
      <c r="E810" s="48"/>
      <c r="F810" s="48"/>
      <c r="G810" s="48"/>
      <c r="H810" s="48"/>
      <c r="I810" s="48"/>
      <c r="J810" s="48"/>
      <c r="K810" s="48"/>
    </row>
    <row r="811" ht="15.75" customHeight="1">
      <c r="D811" s="48"/>
      <c r="E811" s="48"/>
      <c r="F811" s="48"/>
      <c r="G811" s="48"/>
      <c r="H811" s="48"/>
      <c r="I811" s="48"/>
      <c r="J811" s="48"/>
      <c r="K811" s="48"/>
    </row>
    <row r="812" ht="15.75" customHeight="1">
      <c r="D812" s="48"/>
      <c r="E812" s="48"/>
      <c r="F812" s="48"/>
      <c r="G812" s="48"/>
      <c r="H812" s="48"/>
      <c r="I812" s="48"/>
      <c r="J812" s="48"/>
      <c r="K812" s="48"/>
    </row>
    <row r="813" ht="15.75" customHeight="1">
      <c r="D813" s="48"/>
      <c r="E813" s="48"/>
      <c r="F813" s="48"/>
      <c r="G813" s="48"/>
      <c r="H813" s="48"/>
      <c r="I813" s="48"/>
      <c r="J813" s="48"/>
      <c r="K813" s="48"/>
    </row>
    <row r="814" ht="15.75" customHeight="1">
      <c r="D814" s="48"/>
      <c r="E814" s="48"/>
      <c r="F814" s="48"/>
      <c r="G814" s="48"/>
      <c r="H814" s="48"/>
      <c r="I814" s="48"/>
      <c r="J814" s="48"/>
      <c r="K814" s="48"/>
    </row>
    <row r="815" ht="15.75" customHeight="1">
      <c r="D815" s="48"/>
      <c r="E815" s="48"/>
      <c r="F815" s="48"/>
      <c r="G815" s="48"/>
      <c r="H815" s="48"/>
      <c r="I815" s="48"/>
      <c r="J815" s="48"/>
      <c r="K815" s="48"/>
    </row>
    <row r="816" ht="15.75" customHeight="1">
      <c r="D816" s="48"/>
      <c r="E816" s="48"/>
      <c r="F816" s="48"/>
      <c r="G816" s="48"/>
      <c r="H816" s="48"/>
      <c r="I816" s="48"/>
      <c r="J816" s="48"/>
      <c r="K816" s="48"/>
    </row>
    <row r="817" ht="15.75" customHeight="1">
      <c r="D817" s="48"/>
      <c r="E817" s="48"/>
      <c r="F817" s="48"/>
      <c r="G817" s="48"/>
      <c r="H817" s="48"/>
      <c r="I817" s="48"/>
      <c r="J817" s="48"/>
      <c r="K817" s="48"/>
    </row>
    <row r="818" ht="15.75" customHeight="1">
      <c r="D818" s="48"/>
      <c r="E818" s="48"/>
      <c r="F818" s="48"/>
      <c r="G818" s="48"/>
      <c r="H818" s="48"/>
      <c r="I818" s="48"/>
      <c r="J818" s="48"/>
      <c r="K818" s="48"/>
    </row>
    <row r="819" ht="15.75" customHeight="1">
      <c r="D819" s="48"/>
      <c r="E819" s="48"/>
      <c r="F819" s="48"/>
      <c r="G819" s="48"/>
      <c r="H819" s="48"/>
      <c r="I819" s="48"/>
      <c r="J819" s="48"/>
      <c r="K819" s="48"/>
    </row>
    <row r="820" ht="15.75" customHeight="1">
      <c r="D820" s="48"/>
      <c r="E820" s="48"/>
      <c r="F820" s="48"/>
      <c r="G820" s="48"/>
      <c r="H820" s="48"/>
      <c r="I820" s="48"/>
      <c r="J820" s="48"/>
      <c r="K820" s="48"/>
    </row>
    <row r="821" ht="15.75" customHeight="1">
      <c r="D821" s="48"/>
      <c r="E821" s="48"/>
      <c r="F821" s="48"/>
      <c r="G821" s="48"/>
      <c r="H821" s="48"/>
      <c r="I821" s="48"/>
      <c r="J821" s="48"/>
      <c r="K821" s="48"/>
    </row>
    <row r="822" ht="15.75" customHeight="1">
      <c r="D822" s="48"/>
      <c r="E822" s="48"/>
      <c r="F822" s="48"/>
      <c r="G822" s="48"/>
      <c r="H822" s="48"/>
      <c r="I822" s="48"/>
      <c r="J822" s="48"/>
      <c r="K822" s="48"/>
    </row>
    <row r="823" ht="15.75" customHeight="1">
      <c r="D823" s="48"/>
      <c r="E823" s="48"/>
      <c r="F823" s="48"/>
      <c r="G823" s="48"/>
      <c r="H823" s="48"/>
      <c r="I823" s="48"/>
      <c r="J823" s="48"/>
      <c r="K823" s="48"/>
    </row>
    <row r="824" ht="15.75" customHeight="1">
      <c r="D824" s="48"/>
      <c r="E824" s="48"/>
      <c r="F824" s="48"/>
      <c r="G824" s="48"/>
      <c r="H824" s="48"/>
      <c r="I824" s="48"/>
      <c r="J824" s="48"/>
      <c r="K824" s="48"/>
    </row>
    <row r="825" ht="15.75" customHeight="1">
      <c r="D825" s="48"/>
      <c r="E825" s="48"/>
      <c r="F825" s="48"/>
      <c r="G825" s="48"/>
      <c r="H825" s="48"/>
      <c r="I825" s="48"/>
      <c r="J825" s="48"/>
      <c r="K825" s="48"/>
    </row>
    <row r="826" ht="15.75" customHeight="1">
      <c r="D826" s="48"/>
      <c r="E826" s="48"/>
      <c r="F826" s="48"/>
      <c r="G826" s="48"/>
      <c r="H826" s="48"/>
      <c r="I826" s="48"/>
      <c r="J826" s="48"/>
      <c r="K826" s="48"/>
    </row>
    <row r="827" ht="15.75" customHeight="1">
      <c r="D827" s="48"/>
      <c r="E827" s="48"/>
      <c r="F827" s="48"/>
      <c r="G827" s="48"/>
      <c r="H827" s="48"/>
      <c r="I827" s="48"/>
      <c r="J827" s="48"/>
      <c r="K827" s="48"/>
    </row>
    <row r="828" ht="15.75" customHeight="1">
      <c r="D828" s="48"/>
      <c r="E828" s="48"/>
      <c r="F828" s="48"/>
      <c r="G828" s="48"/>
      <c r="H828" s="48"/>
      <c r="I828" s="48"/>
      <c r="J828" s="48"/>
      <c r="K828" s="48"/>
    </row>
    <row r="829" ht="15.75" customHeight="1">
      <c r="D829" s="48"/>
      <c r="E829" s="48"/>
      <c r="F829" s="48"/>
      <c r="G829" s="48"/>
      <c r="H829" s="48"/>
      <c r="I829" s="48"/>
      <c r="J829" s="48"/>
      <c r="K829" s="48"/>
    </row>
    <row r="830" ht="15.75" customHeight="1">
      <c r="D830" s="48"/>
      <c r="E830" s="48"/>
      <c r="F830" s="48"/>
      <c r="G830" s="48"/>
      <c r="H830" s="48"/>
      <c r="I830" s="48"/>
      <c r="J830" s="48"/>
      <c r="K830" s="48"/>
    </row>
    <row r="831" ht="15.75" customHeight="1">
      <c r="D831" s="48"/>
      <c r="E831" s="48"/>
      <c r="F831" s="48"/>
      <c r="G831" s="48"/>
      <c r="H831" s="48"/>
      <c r="I831" s="48"/>
      <c r="J831" s="48"/>
      <c r="K831" s="48"/>
    </row>
    <row r="832" ht="15.75" customHeight="1">
      <c r="D832" s="48"/>
      <c r="E832" s="48"/>
      <c r="F832" s="48"/>
      <c r="G832" s="48"/>
      <c r="H832" s="48"/>
      <c r="I832" s="48"/>
      <c r="J832" s="48"/>
      <c r="K832" s="48"/>
    </row>
    <row r="833" ht="15.75" customHeight="1">
      <c r="D833" s="48"/>
      <c r="E833" s="48"/>
      <c r="F833" s="48"/>
      <c r="G833" s="48"/>
      <c r="H833" s="48"/>
      <c r="I833" s="48"/>
      <c r="J833" s="48"/>
      <c r="K833" s="48"/>
    </row>
    <row r="834" ht="15.75" customHeight="1">
      <c r="D834" s="48"/>
      <c r="E834" s="48"/>
      <c r="F834" s="48"/>
      <c r="G834" s="48"/>
      <c r="H834" s="48"/>
      <c r="I834" s="48"/>
      <c r="J834" s="48"/>
      <c r="K834" s="48"/>
    </row>
    <row r="835" ht="15.75" customHeight="1">
      <c r="D835" s="48"/>
      <c r="E835" s="48"/>
      <c r="F835" s="48"/>
      <c r="G835" s="48"/>
      <c r="H835" s="48"/>
      <c r="I835" s="48"/>
      <c r="J835" s="48"/>
      <c r="K835" s="48"/>
    </row>
    <row r="836" ht="15.75" customHeight="1">
      <c r="D836" s="48"/>
      <c r="E836" s="48"/>
      <c r="F836" s="48"/>
      <c r="G836" s="48"/>
      <c r="H836" s="48"/>
      <c r="I836" s="48"/>
      <c r="J836" s="48"/>
      <c r="K836" s="48"/>
    </row>
    <row r="837" ht="15.75" customHeight="1">
      <c r="D837" s="48"/>
      <c r="E837" s="48"/>
      <c r="F837" s="48"/>
      <c r="G837" s="48"/>
      <c r="H837" s="48"/>
      <c r="I837" s="48"/>
      <c r="J837" s="48"/>
      <c r="K837" s="48"/>
    </row>
    <row r="838" ht="15.75" customHeight="1">
      <c r="D838" s="48"/>
      <c r="E838" s="48"/>
      <c r="F838" s="48"/>
      <c r="G838" s="48"/>
      <c r="H838" s="48"/>
      <c r="I838" s="48"/>
      <c r="J838" s="48"/>
      <c r="K838" s="48"/>
    </row>
    <row r="839" ht="15.75" customHeight="1">
      <c r="D839" s="48"/>
      <c r="E839" s="48"/>
      <c r="F839" s="48"/>
      <c r="G839" s="48"/>
      <c r="H839" s="48"/>
      <c r="I839" s="48"/>
      <c r="J839" s="48"/>
      <c r="K839" s="48"/>
    </row>
    <row r="840" ht="15.75" customHeight="1">
      <c r="D840" s="48"/>
      <c r="E840" s="48"/>
      <c r="F840" s="48"/>
      <c r="G840" s="48"/>
      <c r="H840" s="48"/>
      <c r="I840" s="48"/>
      <c r="J840" s="48"/>
      <c r="K840" s="48"/>
    </row>
    <row r="841" ht="15.75" customHeight="1">
      <c r="D841" s="48"/>
      <c r="E841" s="48"/>
      <c r="F841" s="48"/>
      <c r="G841" s="48"/>
      <c r="H841" s="48"/>
      <c r="I841" s="48"/>
      <c r="J841" s="48"/>
      <c r="K841" s="48"/>
    </row>
    <row r="842" ht="15.75" customHeight="1">
      <c r="D842" s="48"/>
      <c r="E842" s="48"/>
      <c r="F842" s="48"/>
      <c r="G842" s="48"/>
      <c r="H842" s="48"/>
      <c r="I842" s="48"/>
      <c r="J842" s="48"/>
      <c r="K842" s="48"/>
    </row>
    <row r="843" ht="15.75" customHeight="1">
      <c r="D843" s="48"/>
      <c r="E843" s="48"/>
      <c r="F843" s="48"/>
      <c r="G843" s="48"/>
      <c r="H843" s="48"/>
      <c r="I843" s="48"/>
      <c r="J843" s="48"/>
      <c r="K843" s="48"/>
    </row>
    <row r="844" ht="15.75" customHeight="1">
      <c r="D844" s="48"/>
      <c r="E844" s="48"/>
      <c r="F844" s="48"/>
      <c r="G844" s="48"/>
      <c r="H844" s="48"/>
      <c r="I844" s="48"/>
      <c r="J844" s="48"/>
      <c r="K844" s="48"/>
    </row>
    <row r="845" ht="15.75" customHeight="1">
      <c r="D845" s="48"/>
      <c r="E845" s="48"/>
      <c r="F845" s="48"/>
      <c r="G845" s="48"/>
      <c r="H845" s="48"/>
      <c r="I845" s="48"/>
      <c r="J845" s="48"/>
      <c r="K845" s="48"/>
    </row>
    <row r="846" ht="15.75" customHeight="1">
      <c r="D846" s="48"/>
      <c r="E846" s="48"/>
      <c r="F846" s="48"/>
      <c r="G846" s="48"/>
      <c r="H846" s="48"/>
      <c r="I846" s="48"/>
      <c r="J846" s="48"/>
      <c r="K846" s="48"/>
    </row>
    <row r="847" ht="15.75" customHeight="1">
      <c r="D847" s="48"/>
      <c r="E847" s="48"/>
      <c r="F847" s="48"/>
      <c r="G847" s="48"/>
      <c r="H847" s="48"/>
      <c r="I847" s="48"/>
      <c r="J847" s="48"/>
      <c r="K847" s="48"/>
    </row>
    <row r="848" ht="15.75" customHeight="1">
      <c r="D848" s="48"/>
      <c r="E848" s="48"/>
      <c r="F848" s="48"/>
      <c r="G848" s="48"/>
      <c r="H848" s="48"/>
      <c r="I848" s="48"/>
      <c r="J848" s="48"/>
      <c r="K848" s="48"/>
    </row>
    <row r="849" ht="15.75" customHeight="1">
      <c r="D849" s="48"/>
      <c r="E849" s="48"/>
      <c r="F849" s="48"/>
      <c r="G849" s="48"/>
      <c r="H849" s="48"/>
      <c r="I849" s="48"/>
      <c r="J849" s="48"/>
      <c r="K849" s="48"/>
    </row>
    <row r="850" ht="15.75" customHeight="1">
      <c r="D850" s="48"/>
      <c r="E850" s="48"/>
      <c r="F850" s="48"/>
      <c r="G850" s="48"/>
      <c r="H850" s="48"/>
      <c r="I850" s="48"/>
      <c r="J850" s="48"/>
      <c r="K850" s="48"/>
    </row>
    <row r="851" ht="15.75" customHeight="1">
      <c r="D851" s="48"/>
      <c r="E851" s="48"/>
      <c r="F851" s="48"/>
      <c r="G851" s="48"/>
      <c r="H851" s="48"/>
      <c r="I851" s="48"/>
      <c r="J851" s="48"/>
      <c r="K851" s="48"/>
    </row>
    <row r="852" ht="15.75" customHeight="1">
      <c r="D852" s="48"/>
      <c r="E852" s="48"/>
      <c r="F852" s="48"/>
      <c r="G852" s="48"/>
      <c r="H852" s="48"/>
      <c r="I852" s="48"/>
      <c r="J852" s="48"/>
      <c r="K852" s="48"/>
    </row>
    <row r="853" ht="15.75" customHeight="1">
      <c r="D853" s="48"/>
      <c r="E853" s="48"/>
      <c r="F853" s="48"/>
      <c r="G853" s="48"/>
      <c r="H853" s="48"/>
      <c r="I853" s="48"/>
      <c r="J853" s="48"/>
      <c r="K853" s="48"/>
    </row>
    <row r="854" ht="15.75" customHeight="1">
      <c r="D854" s="48"/>
      <c r="E854" s="48"/>
      <c r="F854" s="48"/>
      <c r="G854" s="48"/>
      <c r="H854" s="48"/>
      <c r="I854" s="48"/>
      <c r="J854" s="48"/>
      <c r="K854" s="48"/>
    </row>
    <row r="855" ht="15.75" customHeight="1">
      <c r="D855" s="48"/>
      <c r="E855" s="48"/>
      <c r="F855" s="48"/>
      <c r="G855" s="48"/>
      <c r="H855" s="48"/>
      <c r="I855" s="48"/>
      <c r="J855" s="48"/>
      <c r="K855" s="48"/>
    </row>
    <row r="856" ht="15.75" customHeight="1">
      <c r="D856" s="48"/>
      <c r="E856" s="48"/>
      <c r="F856" s="48"/>
      <c r="G856" s="48"/>
      <c r="H856" s="48"/>
      <c r="I856" s="48"/>
      <c r="J856" s="48"/>
      <c r="K856" s="48"/>
    </row>
    <row r="857" ht="15.75" customHeight="1">
      <c r="D857" s="48"/>
      <c r="E857" s="48"/>
      <c r="F857" s="48"/>
      <c r="G857" s="48"/>
      <c r="H857" s="48"/>
      <c r="I857" s="48"/>
      <c r="J857" s="48"/>
      <c r="K857" s="48"/>
    </row>
    <row r="858" ht="15.75" customHeight="1">
      <c r="D858" s="48"/>
      <c r="E858" s="48"/>
      <c r="F858" s="48"/>
      <c r="G858" s="48"/>
      <c r="H858" s="48"/>
      <c r="I858" s="48"/>
      <c r="J858" s="48"/>
      <c r="K858" s="48"/>
    </row>
    <row r="859" ht="15.75" customHeight="1">
      <c r="D859" s="48"/>
      <c r="E859" s="48"/>
      <c r="F859" s="48"/>
      <c r="G859" s="48"/>
      <c r="H859" s="48"/>
      <c r="I859" s="48"/>
      <c r="J859" s="48"/>
      <c r="K859" s="48"/>
    </row>
    <row r="860" ht="15.75" customHeight="1">
      <c r="D860" s="48"/>
      <c r="E860" s="48"/>
      <c r="F860" s="48"/>
      <c r="G860" s="48"/>
      <c r="H860" s="48"/>
      <c r="I860" s="48"/>
      <c r="J860" s="48"/>
      <c r="K860" s="48"/>
    </row>
    <row r="861" ht="15.75" customHeight="1">
      <c r="D861" s="48"/>
      <c r="E861" s="48"/>
      <c r="F861" s="48"/>
      <c r="G861" s="48"/>
      <c r="H861" s="48"/>
      <c r="I861" s="48"/>
      <c r="J861" s="48"/>
      <c r="K861" s="48"/>
    </row>
    <row r="862" ht="15.75" customHeight="1">
      <c r="D862" s="48"/>
      <c r="E862" s="48"/>
      <c r="F862" s="48"/>
      <c r="G862" s="48"/>
      <c r="H862" s="48"/>
      <c r="I862" s="48"/>
      <c r="J862" s="48"/>
      <c r="K862" s="48"/>
    </row>
    <row r="863" ht="15.75" customHeight="1">
      <c r="D863" s="48"/>
      <c r="E863" s="48"/>
      <c r="F863" s="48"/>
      <c r="G863" s="48"/>
      <c r="H863" s="48"/>
      <c r="I863" s="48"/>
      <c r="J863" s="48"/>
      <c r="K863" s="48"/>
    </row>
    <row r="864" ht="15.75" customHeight="1">
      <c r="D864" s="48"/>
      <c r="E864" s="48"/>
      <c r="F864" s="48"/>
      <c r="G864" s="48"/>
      <c r="H864" s="48"/>
      <c r="I864" s="48"/>
      <c r="J864" s="48"/>
      <c r="K864" s="48"/>
    </row>
    <row r="865" ht="15.75" customHeight="1">
      <c r="D865" s="48"/>
      <c r="E865" s="48"/>
      <c r="F865" s="48"/>
      <c r="G865" s="48"/>
      <c r="H865" s="48"/>
      <c r="I865" s="48"/>
      <c r="J865" s="48"/>
      <c r="K865" s="48"/>
    </row>
    <row r="866" ht="15.75" customHeight="1">
      <c r="D866" s="48"/>
      <c r="E866" s="48"/>
      <c r="F866" s="48"/>
      <c r="G866" s="48"/>
      <c r="H866" s="48"/>
      <c r="I866" s="48"/>
      <c r="J866" s="48"/>
      <c r="K866" s="48"/>
    </row>
    <row r="867" ht="15.75" customHeight="1">
      <c r="D867" s="48"/>
      <c r="E867" s="48"/>
      <c r="F867" s="48"/>
      <c r="G867" s="48"/>
      <c r="H867" s="48"/>
      <c r="I867" s="48"/>
      <c r="J867" s="48"/>
      <c r="K867" s="48"/>
    </row>
    <row r="868" ht="15.75" customHeight="1">
      <c r="D868" s="48"/>
      <c r="E868" s="48"/>
      <c r="F868" s="48"/>
      <c r="G868" s="48"/>
      <c r="H868" s="48"/>
      <c r="I868" s="48"/>
      <c r="J868" s="48"/>
      <c r="K868" s="48"/>
    </row>
    <row r="869" ht="15.75" customHeight="1">
      <c r="D869" s="48"/>
      <c r="E869" s="48"/>
      <c r="F869" s="48"/>
      <c r="G869" s="48"/>
      <c r="H869" s="48"/>
      <c r="I869" s="48"/>
      <c r="J869" s="48"/>
      <c r="K869" s="48"/>
    </row>
    <row r="870" ht="15.75" customHeight="1">
      <c r="D870" s="48"/>
      <c r="E870" s="48"/>
      <c r="F870" s="48"/>
      <c r="G870" s="48"/>
      <c r="H870" s="48"/>
      <c r="I870" s="48"/>
      <c r="J870" s="48"/>
      <c r="K870" s="48"/>
    </row>
    <row r="871" ht="15.75" customHeight="1">
      <c r="D871" s="48"/>
      <c r="E871" s="48"/>
      <c r="F871" s="48"/>
      <c r="G871" s="48"/>
      <c r="H871" s="48"/>
      <c r="I871" s="48"/>
      <c r="J871" s="48"/>
      <c r="K871" s="48"/>
    </row>
    <row r="872" ht="15.75" customHeight="1">
      <c r="D872" s="48"/>
      <c r="E872" s="48"/>
      <c r="F872" s="48"/>
      <c r="G872" s="48"/>
      <c r="H872" s="48"/>
      <c r="I872" s="48"/>
      <c r="J872" s="48"/>
      <c r="K872" s="48"/>
    </row>
    <row r="873" ht="15.75" customHeight="1">
      <c r="D873" s="48"/>
      <c r="E873" s="48"/>
      <c r="F873" s="48"/>
      <c r="G873" s="48"/>
      <c r="H873" s="48"/>
      <c r="I873" s="48"/>
      <c r="J873" s="48"/>
      <c r="K873" s="48"/>
    </row>
    <row r="874" ht="15.75" customHeight="1">
      <c r="D874" s="48"/>
      <c r="E874" s="48"/>
      <c r="F874" s="48"/>
      <c r="G874" s="48"/>
      <c r="H874" s="48"/>
      <c r="I874" s="48"/>
      <c r="J874" s="48"/>
      <c r="K874" s="48"/>
    </row>
    <row r="875" ht="15.75" customHeight="1">
      <c r="D875" s="48"/>
      <c r="E875" s="48"/>
      <c r="F875" s="48"/>
      <c r="G875" s="48"/>
      <c r="H875" s="48"/>
      <c r="I875" s="48"/>
      <c r="J875" s="48"/>
      <c r="K875" s="48"/>
    </row>
    <row r="876" ht="15.75" customHeight="1">
      <c r="D876" s="48"/>
      <c r="E876" s="48"/>
      <c r="F876" s="48"/>
      <c r="G876" s="48"/>
      <c r="H876" s="48"/>
      <c r="I876" s="48"/>
      <c r="J876" s="48"/>
      <c r="K876" s="48"/>
    </row>
    <row r="877" ht="15.75" customHeight="1">
      <c r="D877" s="48"/>
      <c r="E877" s="48"/>
      <c r="F877" s="48"/>
      <c r="G877" s="48"/>
      <c r="H877" s="48"/>
      <c r="I877" s="48"/>
      <c r="J877" s="48"/>
      <c r="K877" s="48"/>
    </row>
    <row r="878" ht="15.75" customHeight="1">
      <c r="D878" s="48"/>
      <c r="E878" s="48"/>
      <c r="F878" s="48"/>
      <c r="G878" s="48"/>
      <c r="H878" s="48"/>
      <c r="I878" s="48"/>
      <c r="J878" s="48"/>
      <c r="K878" s="48"/>
    </row>
    <row r="879" ht="15.75" customHeight="1">
      <c r="D879" s="48"/>
      <c r="E879" s="48"/>
      <c r="F879" s="48"/>
      <c r="G879" s="48"/>
      <c r="H879" s="48"/>
      <c r="I879" s="48"/>
      <c r="J879" s="48"/>
      <c r="K879" s="48"/>
    </row>
    <row r="880" ht="15.75" customHeight="1">
      <c r="D880" s="48"/>
      <c r="E880" s="48"/>
      <c r="F880" s="48"/>
      <c r="G880" s="48"/>
      <c r="H880" s="48"/>
      <c r="I880" s="48"/>
      <c r="J880" s="48"/>
      <c r="K880" s="48"/>
    </row>
    <row r="881" ht="15.75" customHeight="1">
      <c r="D881" s="48"/>
      <c r="E881" s="48"/>
      <c r="F881" s="48"/>
      <c r="G881" s="48"/>
      <c r="H881" s="48"/>
      <c r="I881" s="48"/>
      <c r="J881" s="48"/>
      <c r="K881" s="48"/>
    </row>
    <row r="882" ht="15.75" customHeight="1">
      <c r="D882" s="48"/>
      <c r="E882" s="48"/>
      <c r="F882" s="48"/>
      <c r="G882" s="48"/>
      <c r="H882" s="48"/>
      <c r="I882" s="48"/>
      <c r="J882" s="48"/>
      <c r="K882" s="48"/>
    </row>
    <row r="883" ht="15.75" customHeight="1">
      <c r="D883" s="48"/>
      <c r="E883" s="48"/>
      <c r="F883" s="48"/>
      <c r="G883" s="48"/>
      <c r="H883" s="48"/>
      <c r="I883" s="48"/>
      <c r="J883" s="48"/>
      <c r="K883" s="48"/>
    </row>
    <row r="884" ht="15.75" customHeight="1">
      <c r="D884" s="48"/>
      <c r="E884" s="48"/>
      <c r="F884" s="48"/>
      <c r="G884" s="48"/>
      <c r="H884" s="48"/>
      <c r="I884" s="48"/>
      <c r="J884" s="48"/>
      <c r="K884" s="48"/>
    </row>
    <row r="885" ht="15.75" customHeight="1">
      <c r="D885" s="48"/>
      <c r="E885" s="48"/>
      <c r="F885" s="48"/>
      <c r="G885" s="48"/>
      <c r="H885" s="48"/>
      <c r="I885" s="48"/>
      <c r="J885" s="48"/>
      <c r="K885" s="48"/>
    </row>
    <row r="886" ht="15.75" customHeight="1">
      <c r="D886" s="48"/>
      <c r="E886" s="48"/>
      <c r="F886" s="48"/>
      <c r="G886" s="48"/>
      <c r="H886" s="48"/>
      <c r="I886" s="48"/>
      <c r="J886" s="48"/>
      <c r="K886" s="48"/>
    </row>
    <row r="887" ht="15.75" customHeight="1">
      <c r="D887" s="48"/>
      <c r="E887" s="48"/>
      <c r="F887" s="48"/>
      <c r="G887" s="48"/>
      <c r="H887" s="48"/>
      <c r="I887" s="48"/>
      <c r="J887" s="48"/>
      <c r="K887" s="48"/>
    </row>
    <row r="888" ht="15.75" customHeight="1">
      <c r="D888" s="48"/>
      <c r="E888" s="48"/>
      <c r="F888" s="48"/>
      <c r="G888" s="48"/>
      <c r="H888" s="48"/>
      <c r="I888" s="48"/>
      <c r="J888" s="48"/>
      <c r="K888" s="48"/>
    </row>
    <row r="889" ht="15.75" customHeight="1">
      <c r="D889" s="48"/>
      <c r="E889" s="48"/>
      <c r="F889" s="48"/>
      <c r="G889" s="48"/>
      <c r="H889" s="48"/>
      <c r="I889" s="48"/>
      <c r="J889" s="48"/>
      <c r="K889" s="48"/>
    </row>
    <row r="890" ht="15.75" customHeight="1">
      <c r="D890" s="48"/>
      <c r="E890" s="48"/>
      <c r="F890" s="48"/>
      <c r="G890" s="48"/>
      <c r="H890" s="48"/>
      <c r="I890" s="48"/>
      <c r="J890" s="48"/>
      <c r="K890" s="48"/>
    </row>
    <row r="891" ht="15.75" customHeight="1">
      <c r="D891" s="48"/>
      <c r="E891" s="48"/>
      <c r="F891" s="48"/>
      <c r="G891" s="48"/>
      <c r="H891" s="48"/>
      <c r="I891" s="48"/>
      <c r="J891" s="48"/>
      <c r="K891" s="48"/>
    </row>
    <row r="892" ht="15.75" customHeight="1">
      <c r="D892" s="48"/>
      <c r="E892" s="48"/>
      <c r="F892" s="48"/>
      <c r="G892" s="48"/>
      <c r="H892" s="48"/>
      <c r="I892" s="48"/>
      <c r="J892" s="48"/>
      <c r="K892" s="48"/>
    </row>
    <row r="893" ht="15.75" customHeight="1">
      <c r="D893" s="48"/>
      <c r="E893" s="48"/>
      <c r="F893" s="48"/>
      <c r="G893" s="48"/>
      <c r="H893" s="48"/>
      <c r="I893" s="48"/>
      <c r="J893" s="48"/>
      <c r="K893" s="48"/>
    </row>
    <row r="894" ht="15.75" customHeight="1">
      <c r="D894" s="48"/>
      <c r="E894" s="48"/>
      <c r="F894" s="48"/>
      <c r="G894" s="48"/>
      <c r="H894" s="48"/>
      <c r="I894" s="48"/>
      <c r="J894" s="48"/>
      <c r="K894" s="48"/>
    </row>
    <row r="895" ht="15.75" customHeight="1">
      <c r="D895" s="48"/>
      <c r="E895" s="48"/>
      <c r="F895" s="48"/>
      <c r="G895" s="48"/>
      <c r="H895" s="48"/>
      <c r="I895" s="48"/>
      <c r="J895" s="48"/>
      <c r="K895" s="48"/>
    </row>
    <row r="896" ht="15.75" customHeight="1">
      <c r="D896" s="48"/>
      <c r="E896" s="48"/>
      <c r="F896" s="48"/>
      <c r="G896" s="48"/>
      <c r="H896" s="48"/>
      <c r="I896" s="48"/>
      <c r="J896" s="48"/>
      <c r="K896" s="48"/>
    </row>
    <row r="897" ht="15.75" customHeight="1">
      <c r="D897" s="48"/>
      <c r="E897" s="48"/>
      <c r="F897" s="48"/>
      <c r="G897" s="48"/>
      <c r="H897" s="48"/>
      <c r="I897" s="48"/>
      <c r="J897" s="48"/>
      <c r="K897" s="48"/>
    </row>
    <row r="898" ht="15.75" customHeight="1">
      <c r="D898" s="48"/>
      <c r="E898" s="48"/>
      <c r="F898" s="48"/>
      <c r="G898" s="48"/>
      <c r="H898" s="48"/>
      <c r="I898" s="48"/>
      <c r="J898" s="48"/>
      <c r="K898" s="48"/>
    </row>
    <row r="899" ht="15.75" customHeight="1">
      <c r="D899" s="48"/>
      <c r="E899" s="48"/>
      <c r="F899" s="48"/>
      <c r="G899" s="48"/>
      <c r="H899" s="48"/>
      <c r="I899" s="48"/>
      <c r="J899" s="48"/>
      <c r="K899" s="48"/>
    </row>
    <row r="900" ht="15.75" customHeight="1">
      <c r="D900" s="48"/>
      <c r="E900" s="48"/>
      <c r="F900" s="48"/>
      <c r="G900" s="48"/>
      <c r="H900" s="48"/>
      <c r="I900" s="48"/>
      <c r="J900" s="48"/>
      <c r="K900" s="48"/>
    </row>
    <row r="901" ht="15.75" customHeight="1">
      <c r="D901" s="48"/>
      <c r="E901" s="48"/>
      <c r="F901" s="48"/>
      <c r="G901" s="48"/>
      <c r="H901" s="48"/>
      <c r="I901" s="48"/>
      <c r="J901" s="48"/>
      <c r="K901" s="48"/>
    </row>
    <row r="902" ht="15.75" customHeight="1">
      <c r="D902" s="48"/>
      <c r="E902" s="48"/>
      <c r="F902" s="48"/>
      <c r="G902" s="48"/>
      <c r="H902" s="48"/>
      <c r="I902" s="48"/>
      <c r="J902" s="48"/>
      <c r="K902" s="48"/>
    </row>
    <row r="903" ht="15.75" customHeight="1">
      <c r="D903" s="48"/>
      <c r="E903" s="48"/>
      <c r="F903" s="48"/>
      <c r="G903" s="48"/>
      <c r="H903" s="48"/>
      <c r="I903" s="48"/>
      <c r="J903" s="48"/>
      <c r="K903" s="48"/>
    </row>
    <row r="904" ht="15.75" customHeight="1">
      <c r="D904" s="48"/>
      <c r="E904" s="48"/>
      <c r="F904" s="48"/>
      <c r="G904" s="48"/>
      <c r="H904" s="48"/>
      <c r="I904" s="48"/>
      <c r="J904" s="48"/>
      <c r="K904" s="48"/>
    </row>
    <row r="905" ht="15.75" customHeight="1">
      <c r="D905" s="48"/>
      <c r="E905" s="48"/>
      <c r="F905" s="48"/>
      <c r="G905" s="48"/>
      <c r="H905" s="48"/>
      <c r="I905" s="48"/>
      <c r="J905" s="48"/>
      <c r="K905" s="48"/>
    </row>
    <row r="906" ht="15.75" customHeight="1">
      <c r="D906" s="48"/>
      <c r="E906" s="48"/>
      <c r="F906" s="48"/>
      <c r="G906" s="48"/>
      <c r="H906" s="48"/>
      <c r="I906" s="48"/>
      <c r="J906" s="48"/>
      <c r="K906" s="48"/>
    </row>
    <row r="907" ht="15.75" customHeight="1">
      <c r="D907" s="48"/>
      <c r="E907" s="48"/>
      <c r="F907" s="48"/>
      <c r="G907" s="48"/>
      <c r="H907" s="48"/>
      <c r="I907" s="48"/>
      <c r="J907" s="48"/>
      <c r="K907" s="48"/>
    </row>
    <row r="908" ht="15.75" customHeight="1">
      <c r="D908" s="48"/>
      <c r="E908" s="48"/>
      <c r="F908" s="48"/>
      <c r="G908" s="48"/>
      <c r="H908" s="48"/>
      <c r="I908" s="48"/>
      <c r="J908" s="48"/>
      <c r="K908" s="48"/>
    </row>
    <row r="909" ht="15.75" customHeight="1">
      <c r="D909" s="48"/>
      <c r="E909" s="48"/>
      <c r="F909" s="48"/>
      <c r="G909" s="48"/>
      <c r="H909" s="48"/>
      <c r="I909" s="48"/>
      <c r="J909" s="48"/>
      <c r="K909" s="48"/>
    </row>
    <row r="910" ht="15.75" customHeight="1">
      <c r="D910" s="48"/>
      <c r="E910" s="48"/>
      <c r="F910" s="48"/>
      <c r="G910" s="48"/>
      <c r="H910" s="48"/>
      <c r="I910" s="48"/>
      <c r="J910" s="48"/>
      <c r="K910" s="48"/>
    </row>
    <row r="911" ht="15.75" customHeight="1">
      <c r="D911" s="48"/>
      <c r="E911" s="48"/>
      <c r="F911" s="48"/>
      <c r="G911" s="48"/>
      <c r="H911" s="48"/>
      <c r="I911" s="48"/>
      <c r="J911" s="48"/>
      <c r="K911" s="48"/>
    </row>
    <row r="912" ht="15.75" customHeight="1">
      <c r="D912" s="48"/>
      <c r="E912" s="48"/>
      <c r="F912" s="48"/>
      <c r="G912" s="48"/>
      <c r="H912" s="48"/>
      <c r="I912" s="48"/>
      <c r="J912" s="48"/>
      <c r="K912" s="48"/>
    </row>
    <row r="913" ht="15.75" customHeight="1">
      <c r="D913" s="48"/>
      <c r="E913" s="48"/>
      <c r="F913" s="48"/>
      <c r="G913" s="48"/>
      <c r="H913" s="48"/>
      <c r="I913" s="48"/>
      <c r="J913" s="48"/>
      <c r="K913" s="48"/>
    </row>
    <row r="914" ht="15.75" customHeight="1">
      <c r="D914" s="48"/>
      <c r="E914" s="48"/>
      <c r="F914" s="48"/>
      <c r="G914" s="48"/>
      <c r="H914" s="48"/>
      <c r="I914" s="48"/>
      <c r="J914" s="48"/>
      <c r="K914" s="48"/>
    </row>
    <row r="915" ht="15.75" customHeight="1">
      <c r="D915" s="48"/>
      <c r="E915" s="48"/>
      <c r="F915" s="48"/>
      <c r="G915" s="48"/>
      <c r="H915" s="48"/>
      <c r="I915" s="48"/>
      <c r="J915" s="48"/>
      <c r="K915" s="48"/>
    </row>
    <row r="916" ht="15.75" customHeight="1">
      <c r="D916" s="48"/>
      <c r="E916" s="48"/>
      <c r="F916" s="48"/>
      <c r="G916" s="48"/>
      <c r="H916" s="48"/>
      <c r="I916" s="48"/>
      <c r="J916" s="48"/>
      <c r="K916" s="48"/>
    </row>
    <row r="917" ht="15.75" customHeight="1">
      <c r="D917" s="48"/>
      <c r="E917" s="48"/>
      <c r="F917" s="48"/>
      <c r="G917" s="48"/>
      <c r="H917" s="48"/>
      <c r="I917" s="48"/>
      <c r="J917" s="48"/>
      <c r="K917" s="48"/>
    </row>
    <row r="918" ht="15.75" customHeight="1">
      <c r="D918" s="48"/>
      <c r="E918" s="48"/>
      <c r="F918" s="48"/>
      <c r="G918" s="48"/>
      <c r="H918" s="48"/>
      <c r="I918" s="48"/>
      <c r="J918" s="48"/>
      <c r="K918" s="48"/>
    </row>
    <row r="919" ht="15.75" customHeight="1">
      <c r="D919" s="48"/>
      <c r="E919" s="48"/>
      <c r="F919" s="48"/>
      <c r="G919" s="48"/>
      <c r="H919" s="48"/>
      <c r="I919" s="48"/>
      <c r="J919" s="48"/>
      <c r="K919" s="48"/>
    </row>
    <row r="920" ht="15.75" customHeight="1">
      <c r="D920" s="48"/>
      <c r="E920" s="48"/>
      <c r="F920" s="48"/>
      <c r="G920" s="48"/>
      <c r="H920" s="48"/>
      <c r="I920" s="48"/>
      <c r="J920" s="48"/>
      <c r="K920" s="48"/>
    </row>
    <row r="921" ht="15.75" customHeight="1">
      <c r="D921" s="48"/>
      <c r="E921" s="48"/>
      <c r="F921" s="48"/>
      <c r="G921" s="48"/>
      <c r="H921" s="48"/>
      <c r="I921" s="48"/>
      <c r="J921" s="48"/>
      <c r="K921" s="48"/>
    </row>
    <row r="922" ht="15.75" customHeight="1">
      <c r="D922" s="48"/>
      <c r="E922" s="48"/>
      <c r="F922" s="48"/>
      <c r="G922" s="48"/>
      <c r="H922" s="48"/>
      <c r="I922" s="48"/>
      <c r="J922" s="48"/>
      <c r="K922" s="48"/>
    </row>
    <row r="923" ht="15.75" customHeight="1">
      <c r="D923" s="48"/>
      <c r="E923" s="48"/>
      <c r="F923" s="48"/>
      <c r="G923" s="48"/>
      <c r="H923" s="48"/>
      <c r="I923" s="48"/>
      <c r="J923" s="48"/>
      <c r="K923" s="48"/>
    </row>
    <row r="924" ht="15.75" customHeight="1">
      <c r="D924" s="48"/>
      <c r="E924" s="48"/>
      <c r="F924" s="48"/>
      <c r="G924" s="48"/>
      <c r="H924" s="48"/>
      <c r="I924" s="48"/>
      <c r="J924" s="48"/>
      <c r="K924" s="48"/>
    </row>
    <row r="925" ht="15.75" customHeight="1">
      <c r="D925" s="48"/>
      <c r="E925" s="48"/>
      <c r="F925" s="48"/>
      <c r="G925" s="48"/>
      <c r="H925" s="48"/>
      <c r="I925" s="48"/>
      <c r="J925" s="48"/>
      <c r="K925" s="48"/>
    </row>
    <row r="926" ht="15.75" customHeight="1">
      <c r="D926" s="48"/>
      <c r="E926" s="48"/>
      <c r="F926" s="48"/>
      <c r="G926" s="48"/>
      <c r="H926" s="48"/>
      <c r="I926" s="48"/>
      <c r="J926" s="48"/>
      <c r="K926" s="48"/>
    </row>
    <row r="927" ht="15.75" customHeight="1">
      <c r="D927" s="48"/>
      <c r="E927" s="48"/>
      <c r="F927" s="48"/>
      <c r="G927" s="48"/>
      <c r="H927" s="48"/>
      <c r="I927" s="48"/>
      <c r="J927" s="48"/>
      <c r="K927" s="48"/>
    </row>
    <row r="928" ht="15.75" customHeight="1">
      <c r="D928" s="48"/>
      <c r="E928" s="48"/>
      <c r="F928" s="48"/>
      <c r="G928" s="48"/>
      <c r="H928" s="48"/>
      <c r="I928" s="48"/>
      <c r="J928" s="48"/>
      <c r="K928" s="48"/>
    </row>
    <row r="929" ht="15.75" customHeight="1">
      <c r="D929" s="48"/>
      <c r="E929" s="48"/>
      <c r="F929" s="48"/>
      <c r="G929" s="48"/>
      <c r="H929" s="48"/>
      <c r="I929" s="48"/>
      <c r="J929" s="48"/>
      <c r="K929" s="48"/>
    </row>
    <row r="930" ht="15.75" customHeight="1">
      <c r="D930" s="48"/>
      <c r="E930" s="48"/>
      <c r="F930" s="48"/>
      <c r="G930" s="48"/>
      <c r="H930" s="48"/>
      <c r="I930" s="48"/>
      <c r="J930" s="48"/>
      <c r="K930" s="48"/>
    </row>
    <row r="931" ht="15.75" customHeight="1">
      <c r="D931" s="48"/>
      <c r="E931" s="48"/>
      <c r="F931" s="48"/>
      <c r="G931" s="48"/>
      <c r="H931" s="48"/>
      <c r="I931" s="48"/>
      <c r="J931" s="48"/>
      <c r="K931" s="48"/>
    </row>
    <row r="932" ht="15.75" customHeight="1">
      <c r="D932" s="48"/>
      <c r="E932" s="48"/>
      <c r="F932" s="48"/>
      <c r="G932" s="48"/>
      <c r="H932" s="48"/>
      <c r="I932" s="48"/>
      <c r="J932" s="48"/>
      <c r="K932" s="48"/>
    </row>
    <row r="933" ht="15.75" customHeight="1">
      <c r="D933" s="48"/>
      <c r="E933" s="48"/>
      <c r="F933" s="48"/>
      <c r="G933" s="48"/>
      <c r="H933" s="48"/>
      <c r="I933" s="48"/>
      <c r="J933" s="48"/>
      <c r="K933" s="48"/>
    </row>
    <row r="934" ht="15.75" customHeight="1">
      <c r="D934" s="48"/>
      <c r="E934" s="48"/>
      <c r="F934" s="48"/>
      <c r="G934" s="48"/>
      <c r="H934" s="48"/>
      <c r="I934" s="48"/>
      <c r="J934" s="48"/>
      <c r="K934" s="48"/>
    </row>
    <row r="935" ht="15.75" customHeight="1">
      <c r="D935" s="48"/>
      <c r="E935" s="48"/>
      <c r="F935" s="48"/>
      <c r="G935" s="48"/>
      <c r="H935" s="48"/>
      <c r="I935" s="48"/>
      <c r="J935" s="48"/>
      <c r="K935" s="48"/>
    </row>
    <row r="936" ht="15.75" customHeight="1">
      <c r="D936" s="48"/>
      <c r="E936" s="48"/>
      <c r="F936" s="48"/>
      <c r="G936" s="48"/>
      <c r="H936" s="48"/>
      <c r="I936" s="48"/>
      <c r="J936" s="48"/>
      <c r="K936" s="48"/>
    </row>
    <row r="937" ht="15.75" customHeight="1">
      <c r="D937" s="48"/>
      <c r="E937" s="48"/>
      <c r="F937" s="48"/>
      <c r="G937" s="48"/>
      <c r="H937" s="48"/>
      <c r="I937" s="48"/>
      <c r="J937" s="48"/>
      <c r="K937" s="48"/>
    </row>
    <row r="938" ht="15.75" customHeight="1">
      <c r="D938" s="48"/>
      <c r="E938" s="48"/>
      <c r="F938" s="48"/>
      <c r="G938" s="48"/>
      <c r="H938" s="48"/>
      <c r="I938" s="48"/>
      <c r="J938" s="48"/>
      <c r="K938" s="48"/>
    </row>
    <row r="939" ht="15.75" customHeight="1">
      <c r="D939" s="48"/>
      <c r="E939" s="48"/>
      <c r="F939" s="48"/>
      <c r="G939" s="48"/>
      <c r="H939" s="48"/>
      <c r="I939" s="48"/>
      <c r="J939" s="48"/>
      <c r="K939" s="48"/>
    </row>
    <row r="940" ht="15.75" customHeight="1">
      <c r="D940" s="48"/>
      <c r="E940" s="48"/>
      <c r="F940" s="48"/>
      <c r="G940" s="48"/>
      <c r="H940" s="48"/>
      <c r="I940" s="48"/>
      <c r="J940" s="48"/>
      <c r="K940" s="48"/>
    </row>
    <row r="941" ht="15.75" customHeight="1">
      <c r="D941" s="48"/>
      <c r="E941" s="48"/>
      <c r="F941" s="48"/>
      <c r="G941" s="48"/>
      <c r="H941" s="48"/>
      <c r="I941" s="48"/>
      <c r="J941" s="48"/>
      <c r="K941" s="48"/>
    </row>
    <row r="942" ht="15.75" customHeight="1">
      <c r="D942" s="48"/>
      <c r="E942" s="48"/>
      <c r="F942" s="48"/>
      <c r="G942" s="48"/>
      <c r="H942" s="48"/>
      <c r="I942" s="48"/>
      <c r="J942" s="48"/>
      <c r="K942" s="48"/>
    </row>
    <row r="943" ht="15.75" customHeight="1">
      <c r="D943" s="48"/>
      <c r="E943" s="48"/>
      <c r="F943" s="48"/>
      <c r="G943" s="48"/>
      <c r="H943" s="48"/>
      <c r="I943" s="48"/>
      <c r="J943" s="48"/>
      <c r="K943" s="48"/>
    </row>
    <row r="944" ht="15.75" customHeight="1">
      <c r="D944" s="48"/>
      <c r="E944" s="48"/>
      <c r="F944" s="48"/>
      <c r="G944" s="48"/>
      <c r="H944" s="48"/>
      <c r="I944" s="48"/>
      <c r="J944" s="48"/>
      <c r="K944" s="48"/>
    </row>
    <row r="945" ht="15.75" customHeight="1">
      <c r="D945" s="48"/>
      <c r="E945" s="48"/>
      <c r="F945" s="48"/>
      <c r="G945" s="48"/>
      <c r="H945" s="48"/>
      <c r="I945" s="48"/>
      <c r="J945" s="48"/>
      <c r="K945" s="48"/>
    </row>
    <row r="946" ht="15.75" customHeight="1">
      <c r="D946" s="48"/>
      <c r="E946" s="48"/>
      <c r="F946" s="48"/>
      <c r="G946" s="48"/>
      <c r="H946" s="48"/>
      <c r="I946" s="48"/>
      <c r="J946" s="48"/>
      <c r="K946" s="48"/>
    </row>
    <row r="947" ht="15.75" customHeight="1">
      <c r="D947" s="48"/>
      <c r="E947" s="48"/>
      <c r="F947" s="48"/>
      <c r="G947" s="48"/>
      <c r="H947" s="48"/>
      <c r="I947" s="48"/>
      <c r="J947" s="48"/>
      <c r="K947" s="48"/>
    </row>
    <row r="948" ht="15.75" customHeight="1">
      <c r="D948" s="48"/>
      <c r="E948" s="48"/>
      <c r="F948" s="48"/>
      <c r="G948" s="48"/>
      <c r="H948" s="48"/>
      <c r="I948" s="48"/>
      <c r="J948" s="48"/>
      <c r="K948" s="48"/>
    </row>
    <row r="949" ht="15.75" customHeight="1">
      <c r="D949" s="48"/>
      <c r="E949" s="48"/>
      <c r="F949" s="48"/>
      <c r="G949" s="48"/>
      <c r="H949" s="48"/>
      <c r="I949" s="48"/>
      <c r="J949" s="48"/>
      <c r="K949" s="48"/>
    </row>
    <row r="950" ht="15.75" customHeight="1">
      <c r="D950" s="48"/>
      <c r="E950" s="48"/>
      <c r="F950" s="48"/>
      <c r="G950" s="48"/>
      <c r="H950" s="48"/>
      <c r="I950" s="48"/>
      <c r="J950" s="48"/>
      <c r="K950" s="48"/>
    </row>
    <row r="951" ht="15.75" customHeight="1">
      <c r="D951" s="48"/>
      <c r="E951" s="48"/>
      <c r="F951" s="48"/>
      <c r="G951" s="48"/>
      <c r="H951" s="48"/>
      <c r="I951" s="48"/>
      <c r="J951" s="48"/>
      <c r="K951" s="48"/>
    </row>
    <row r="952" ht="15.75" customHeight="1">
      <c r="D952" s="48"/>
      <c r="E952" s="48"/>
      <c r="F952" s="48"/>
      <c r="G952" s="48"/>
      <c r="H952" s="48"/>
      <c r="I952" s="48"/>
      <c r="J952" s="48"/>
      <c r="K952" s="48"/>
    </row>
    <row r="953" ht="15.75" customHeight="1">
      <c r="D953" s="48"/>
      <c r="E953" s="48"/>
      <c r="F953" s="48"/>
      <c r="G953" s="48"/>
      <c r="H953" s="48"/>
      <c r="I953" s="48"/>
      <c r="J953" s="48"/>
      <c r="K953" s="48"/>
    </row>
    <row r="954" ht="15.75" customHeight="1">
      <c r="D954" s="48"/>
      <c r="E954" s="48"/>
      <c r="F954" s="48"/>
      <c r="G954" s="48"/>
      <c r="H954" s="48"/>
      <c r="I954" s="48"/>
      <c r="J954" s="48"/>
      <c r="K954" s="48"/>
    </row>
    <row r="955" ht="15.75" customHeight="1">
      <c r="D955" s="48"/>
      <c r="E955" s="48"/>
      <c r="F955" s="48"/>
      <c r="G955" s="48"/>
      <c r="H955" s="48"/>
      <c r="I955" s="48"/>
      <c r="J955" s="48"/>
      <c r="K955" s="48"/>
    </row>
    <row r="956" ht="15.75" customHeight="1">
      <c r="D956" s="48"/>
      <c r="E956" s="48"/>
      <c r="F956" s="48"/>
      <c r="G956" s="48"/>
      <c r="H956" s="48"/>
      <c r="I956" s="48"/>
      <c r="J956" s="48"/>
      <c r="K956" s="48"/>
    </row>
    <row r="957" ht="15.75" customHeight="1">
      <c r="D957" s="48"/>
      <c r="E957" s="48"/>
      <c r="F957" s="48"/>
      <c r="G957" s="48"/>
      <c r="H957" s="48"/>
      <c r="I957" s="48"/>
      <c r="J957" s="48"/>
      <c r="K957" s="48"/>
    </row>
    <row r="958" ht="15.75" customHeight="1">
      <c r="D958" s="48"/>
      <c r="E958" s="48"/>
      <c r="F958" s="48"/>
      <c r="G958" s="48"/>
      <c r="H958" s="48"/>
      <c r="I958" s="48"/>
      <c r="J958" s="48"/>
      <c r="K958" s="48"/>
    </row>
    <row r="959" ht="15.75" customHeight="1">
      <c r="D959" s="48"/>
      <c r="E959" s="48"/>
      <c r="F959" s="48"/>
      <c r="G959" s="48"/>
      <c r="H959" s="48"/>
      <c r="I959" s="48"/>
      <c r="J959" s="48"/>
      <c r="K959" s="48"/>
    </row>
    <row r="960" ht="15.75" customHeight="1">
      <c r="D960" s="48"/>
      <c r="E960" s="48"/>
      <c r="F960" s="48"/>
      <c r="G960" s="48"/>
      <c r="H960" s="48"/>
      <c r="I960" s="48"/>
      <c r="J960" s="48"/>
      <c r="K960" s="48"/>
    </row>
    <row r="961" ht="15.75" customHeight="1">
      <c r="D961" s="48"/>
      <c r="E961" s="48"/>
      <c r="F961" s="48"/>
      <c r="G961" s="48"/>
      <c r="H961" s="48"/>
      <c r="I961" s="48"/>
      <c r="J961" s="48"/>
      <c r="K961" s="48"/>
    </row>
    <row r="962" ht="15.75" customHeight="1">
      <c r="D962" s="48"/>
      <c r="E962" s="48"/>
      <c r="F962" s="48"/>
      <c r="G962" s="48"/>
      <c r="H962" s="48"/>
      <c r="I962" s="48"/>
      <c r="J962" s="48"/>
      <c r="K962" s="48"/>
    </row>
    <row r="963" ht="15.75" customHeight="1">
      <c r="D963" s="48"/>
      <c r="E963" s="48"/>
      <c r="F963" s="48"/>
      <c r="G963" s="48"/>
      <c r="H963" s="48"/>
      <c r="I963" s="48"/>
      <c r="J963" s="48"/>
      <c r="K963" s="48"/>
    </row>
    <row r="964" ht="15.75" customHeight="1">
      <c r="D964" s="48"/>
      <c r="E964" s="48"/>
      <c r="F964" s="48"/>
      <c r="G964" s="48"/>
      <c r="H964" s="48"/>
      <c r="I964" s="48"/>
      <c r="J964" s="48"/>
      <c r="K964" s="48"/>
    </row>
    <row r="965" ht="15.75" customHeight="1">
      <c r="D965" s="48"/>
      <c r="E965" s="48"/>
      <c r="F965" s="48"/>
      <c r="G965" s="48"/>
      <c r="H965" s="48"/>
      <c r="I965" s="48"/>
      <c r="J965" s="48"/>
      <c r="K965" s="48"/>
    </row>
    <row r="966" ht="15.75" customHeight="1">
      <c r="D966" s="48"/>
      <c r="E966" s="48"/>
      <c r="F966" s="48"/>
      <c r="G966" s="48"/>
      <c r="H966" s="48"/>
      <c r="I966" s="48"/>
      <c r="J966" s="48"/>
      <c r="K966" s="48"/>
    </row>
    <row r="967" ht="15.75" customHeight="1">
      <c r="D967" s="48"/>
      <c r="E967" s="48"/>
      <c r="F967" s="48"/>
      <c r="G967" s="48"/>
      <c r="H967" s="48"/>
      <c r="I967" s="48"/>
      <c r="J967" s="48"/>
      <c r="K967" s="48"/>
    </row>
    <row r="968" ht="15.75" customHeight="1">
      <c r="D968" s="48"/>
      <c r="E968" s="48"/>
      <c r="F968" s="48"/>
      <c r="G968" s="48"/>
      <c r="H968" s="48"/>
      <c r="I968" s="48"/>
      <c r="J968" s="48"/>
      <c r="K968" s="48"/>
    </row>
    <row r="969" ht="15.75" customHeight="1">
      <c r="D969" s="48"/>
      <c r="E969" s="48"/>
      <c r="F969" s="48"/>
      <c r="G969" s="48"/>
      <c r="H969" s="48"/>
      <c r="I969" s="48"/>
      <c r="J969" s="48"/>
      <c r="K969" s="48"/>
    </row>
    <row r="970" ht="15.75" customHeight="1">
      <c r="D970" s="48"/>
      <c r="E970" s="48"/>
      <c r="F970" s="48"/>
      <c r="G970" s="48"/>
      <c r="H970" s="48"/>
      <c r="I970" s="48"/>
      <c r="J970" s="48"/>
      <c r="K970" s="48"/>
    </row>
    <row r="971" ht="15.75" customHeight="1">
      <c r="D971" s="48"/>
      <c r="E971" s="48"/>
      <c r="F971" s="48"/>
      <c r="G971" s="48"/>
      <c r="H971" s="48"/>
      <c r="I971" s="48"/>
      <c r="J971" s="48"/>
      <c r="K971" s="48"/>
    </row>
    <row r="972" ht="15.75" customHeight="1">
      <c r="D972" s="48"/>
      <c r="E972" s="48"/>
      <c r="F972" s="48"/>
      <c r="G972" s="48"/>
      <c r="H972" s="48"/>
      <c r="I972" s="48"/>
      <c r="J972" s="48"/>
      <c r="K972" s="48"/>
    </row>
    <row r="973" ht="15.75" customHeight="1">
      <c r="D973" s="48"/>
      <c r="E973" s="48"/>
      <c r="F973" s="48"/>
      <c r="G973" s="48"/>
      <c r="H973" s="48"/>
      <c r="I973" s="48"/>
      <c r="J973" s="48"/>
      <c r="K973" s="48"/>
    </row>
    <row r="974" ht="15.75" customHeight="1">
      <c r="D974" s="48"/>
      <c r="E974" s="48"/>
      <c r="F974" s="48"/>
      <c r="G974" s="48"/>
      <c r="H974" s="48"/>
      <c r="I974" s="48"/>
      <c r="J974" s="48"/>
      <c r="K974" s="48"/>
    </row>
    <row r="975" ht="15.75" customHeight="1">
      <c r="D975" s="48"/>
      <c r="E975" s="48"/>
      <c r="F975" s="48"/>
      <c r="G975" s="48"/>
      <c r="H975" s="48"/>
      <c r="I975" s="48"/>
      <c r="J975" s="48"/>
      <c r="K975" s="48"/>
    </row>
    <row r="976" ht="15.75" customHeight="1">
      <c r="D976" s="48"/>
      <c r="E976" s="48"/>
      <c r="F976" s="48"/>
      <c r="G976" s="48"/>
      <c r="H976" s="48"/>
      <c r="I976" s="48"/>
      <c r="J976" s="48"/>
      <c r="K976" s="48"/>
    </row>
    <row r="977" ht="15.75" customHeight="1">
      <c r="D977" s="48"/>
      <c r="E977" s="48"/>
      <c r="F977" s="48"/>
      <c r="G977" s="48"/>
      <c r="H977" s="48"/>
      <c r="I977" s="48"/>
      <c r="J977" s="48"/>
      <c r="K977" s="48"/>
    </row>
    <row r="978" ht="15.75" customHeight="1">
      <c r="D978" s="48"/>
      <c r="E978" s="48"/>
      <c r="F978" s="48"/>
      <c r="G978" s="48"/>
      <c r="H978" s="48"/>
      <c r="I978" s="48"/>
      <c r="J978" s="48"/>
      <c r="K978" s="48"/>
    </row>
    <row r="979" ht="15.75" customHeight="1">
      <c r="D979" s="48"/>
      <c r="E979" s="48"/>
      <c r="F979" s="48"/>
      <c r="G979" s="48"/>
      <c r="H979" s="48"/>
      <c r="I979" s="48"/>
      <c r="J979" s="48"/>
      <c r="K979" s="48"/>
    </row>
    <row r="980" ht="15.75" customHeight="1">
      <c r="D980" s="48"/>
      <c r="E980" s="48"/>
      <c r="F980" s="48"/>
      <c r="G980" s="48"/>
      <c r="H980" s="48"/>
      <c r="I980" s="48"/>
      <c r="J980" s="48"/>
      <c r="K980" s="48"/>
    </row>
    <row r="981" ht="15.75" customHeight="1">
      <c r="D981" s="48"/>
      <c r="E981" s="48"/>
      <c r="F981" s="48"/>
      <c r="G981" s="48"/>
      <c r="H981" s="48"/>
      <c r="I981" s="48"/>
      <c r="J981" s="48"/>
      <c r="K981" s="48"/>
    </row>
    <row r="982" ht="15.75" customHeight="1">
      <c r="D982" s="48"/>
      <c r="E982" s="48"/>
      <c r="F982" s="48"/>
      <c r="G982" s="48"/>
      <c r="H982" s="48"/>
      <c r="I982" s="48"/>
      <c r="J982" s="48"/>
      <c r="K982" s="48"/>
    </row>
    <row r="983" ht="15.75" customHeight="1">
      <c r="D983" s="48"/>
      <c r="E983" s="48"/>
      <c r="F983" s="48"/>
      <c r="G983" s="48"/>
      <c r="H983" s="48"/>
      <c r="I983" s="48"/>
      <c r="J983" s="48"/>
      <c r="K983" s="48"/>
    </row>
    <row r="984" ht="15.75" customHeight="1">
      <c r="D984" s="48"/>
      <c r="E984" s="48"/>
      <c r="F984" s="48"/>
      <c r="G984" s="48"/>
      <c r="H984" s="48"/>
      <c r="I984" s="48"/>
      <c r="J984" s="48"/>
      <c r="K984" s="48"/>
    </row>
    <row r="985" ht="15.75" customHeight="1">
      <c r="D985" s="48"/>
      <c r="E985" s="48"/>
      <c r="F985" s="48"/>
      <c r="G985" s="48"/>
      <c r="H985" s="48"/>
      <c r="I985" s="48"/>
      <c r="J985" s="48"/>
      <c r="K985" s="48"/>
    </row>
    <row r="986" ht="15.75" customHeight="1">
      <c r="D986" s="48"/>
      <c r="E986" s="48"/>
      <c r="F986" s="48"/>
      <c r="G986" s="48"/>
      <c r="H986" s="48"/>
      <c r="I986" s="48"/>
      <c r="J986" s="48"/>
      <c r="K986" s="48"/>
    </row>
    <row r="987" ht="15.75" customHeight="1">
      <c r="D987" s="48"/>
      <c r="E987" s="48"/>
      <c r="F987" s="48"/>
      <c r="G987" s="48"/>
      <c r="H987" s="48"/>
      <c r="I987" s="48"/>
      <c r="J987" s="48"/>
      <c r="K987" s="48"/>
    </row>
    <row r="988" ht="15.75" customHeight="1">
      <c r="D988" s="48"/>
      <c r="E988" s="48"/>
      <c r="F988" s="48"/>
      <c r="G988" s="48"/>
      <c r="H988" s="48"/>
      <c r="I988" s="48"/>
      <c r="J988" s="48"/>
      <c r="K988" s="48"/>
    </row>
    <row r="989" ht="15.75" customHeight="1">
      <c r="D989" s="48"/>
      <c r="E989" s="48"/>
      <c r="F989" s="48"/>
      <c r="G989" s="48"/>
      <c r="H989" s="48"/>
      <c r="I989" s="48"/>
      <c r="J989" s="48"/>
      <c r="K989" s="48"/>
    </row>
    <row r="990" ht="15.75" customHeight="1">
      <c r="D990" s="48"/>
      <c r="E990" s="48"/>
      <c r="F990" s="48"/>
      <c r="G990" s="48"/>
      <c r="H990" s="48"/>
      <c r="I990" s="48"/>
      <c r="J990" s="48"/>
      <c r="K990" s="48"/>
    </row>
    <row r="991" ht="15.75" customHeight="1">
      <c r="D991" s="48"/>
      <c r="E991" s="48"/>
      <c r="F991" s="48"/>
      <c r="G991" s="48"/>
      <c r="H991" s="48"/>
      <c r="I991" s="48"/>
      <c r="J991" s="48"/>
      <c r="K991" s="48"/>
    </row>
    <row r="992" ht="15.75" customHeight="1">
      <c r="D992" s="48"/>
      <c r="E992" s="48"/>
      <c r="F992" s="48"/>
      <c r="G992" s="48"/>
      <c r="H992" s="48"/>
      <c r="I992" s="48"/>
      <c r="J992" s="48"/>
      <c r="K992" s="48"/>
    </row>
    <row r="993" ht="15.75" customHeight="1">
      <c r="D993" s="48"/>
      <c r="E993" s="48"/>
      <c r="F993" s="48"/>
      <c r="G993" s="48"/>
      <c r="H993" s="48"/>
      <c r="I993" s="48"/>
      <c r="J993" s="48"/>
      <c r="K993" s="48"/>
    </row>
    <row r="994" ht="15.75" customHeight="1">
      <c r="D994" s="48"/>
      <c r="E994" s="48"/>
      <c r="F994" s="48"/>
      <c r="G994" s="48"/>
      <c r="H994" s="48"/>
      <c r="I994" s="48"/>
      <c r="J994" s="48"/>
      <c r="K994" s="48"/>
    </row>
    <row r="995" ht="15.75" customHeight="1">
      <c r="D995" s="48"/>
      <c r="E995" s="48"/>
      <c r="F995" s="48"/>
      <c r="G995" s="48"/>
      <c r="H995" s="48"/>
      <c r="I995" s="48"/>
      <c r="J995" s="48"/>
      <c r="K995" s="48"/>
    </row>
    <row r="996" ht="15.75" customHeight="1">
      <c r="D996" s="48"/>
      <c r="E996" s="48"/>
      <c r="F996" s="48"/>
      <c r="G996" s="48"/>
      <c r="H996" s="48"/>
      <c r="I996" s="48"/>
      <c r="J996" s="48"/>
      <c r="K996" s="48"/>
    </row>
    <row r="997" ht="15.75" customHeight="1">
      <c r="D997" s="48"/>
      <c r="E997" s="48"/>
      <c r="F997" s="48"/>
      <c r="G997" s="48"/>
      <c r="H997" s="48"/>
      <c r="I997" s="48"/>
      <c r="J997" s="48"/>
      <c r="K997" s="48"/>
    </row>
    <row r="998" ht="15.75" customHeight="1">
      <c r="D998" s="48"/>
      <c r="E998" s="48"/>
      <c r="F998" s="48"/>
      <c r="G998" s="48"/>
      <c r="H998" s="48"/>
      <c r="I998" s="48"/>
      <c r="J998" s="48"/>
      <c r="K998" s="48"/>
    </row>
    <row r="999" ht="15.75" customHeight="1">
      <c r="D999" s="48"/>
      <c r="E999" s="48"/>
      <c r="F999" s="48"/>
      <c r="G999" s="48"/>
      <c r="H999" s="48"/>
      <c r="I999" s="48"/>
      <c r="J999" s="48"/>
      <c r="K999" s="48"/>
    </row>
    <row r="1000" ht="15.75" customHeight="1">
      <c r="D1000" s="48"/>
      <c r="E1000" s="48"/>
      <c r="F1000" s="48"/>
      <c r="G1000" s="48"/>
      <c r="H1000" s="48"/>
      <c r="I1000" s="48"/>
      <c r="J1000" s="48"/>
      <c r="K1000" s="48"/>
    </row>
    <row r="1001" ht="15.75" customHeight="1">
      <c r="D1001" s="48"/>
      <c r="E1001" s="48"/>
      <c r="F1001" s="48"/>
      <c r="G1001" s="48"/>
      <c r="H1001" s="48"/>
      <c r="I1001" s="48"/>
      <c r="J1001" s="48"/>
      <c r="K1001" s="48"/>
    </row>
  </sheetData>
  <mergeCells count="2">
    <mergeCell ref="H2:I2"/>
    <mergeCell ref="G23:H23"/>
  </mergeCells>
  <printOptions/>
  <pageMargins bottom="0.75" footer="0.0" header="0.0" left="0.7" right="0.7" top="0.75"/>
  <pageSetup paperSize="9" orientation="portrait"/>
  <drawing r:id="rId1"/>
</worksheet>
</file>

<file path=xl/worksheets/sheet6.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 max="1" width="5.13"/>
    <col customWidth="1" min="2" max="2" width="14.88"/>
    <col customWidth="1" min="3" max="3" width="8.75"/>
    <col customWidth="1" min="4" max="5" width="4.75"/>
    <col customWidth="1" min="6" max="6" width="14.0"/>
    <col customWidth="1" min="7" max="22" width="4.75"/>
    <col customWidth="1" min="23" max="24" width="5.13"/>
    <col customWidth="1" min="25" max="25" width="4.75"/>
    <col customWidth="1" min="26" max="27" width="152.63"/>
  </cols>
  <sheetData>
    <row r="1">
      <c r="A1" s="83" t="s">
        <v>30</v>
      </c>
      <c r="B1" s="83" t="s">
        <v>99</v>
      </c>
      <c r="C1" s="83" t="s">
        <v>100</v>
      </c>
      <c r="E1" s="84"/>
      <c r="F1" s="84"/>
      <c r="G1" s="84"/>
      <c r="H1" s="84"/>
      <c r="I1" s="84"/>
      <c r="J1" s="84"/>
      <c r="K1" s="84"/>
      <c r="L1" s="84"/>
      <c r="M1" s="84"/>
      <c r="N1" s="84"/>
      <c r="O1" s="84"/>
      <c r="P1" s="84"/>
      <c r="Q1" s="84"/>
      <c r="R1" s="84"/>
      <c r="S1" s="84"/>
      <c r="T1" s="84"/>
    </row>
    <row r="2">
      <c r="A2" s="9">
        <v>2007.0</v>
      </c>
      <c r="B2" s="85">
        <v>1.34</v>
      </c>
      <c r="C2" s="85">
        <v>82.8</v>
      </c>
      <c r="D2" s="85"/>
      <c r="E2" s="85"/>
      <c r="F2" s="83" t="s">
        <v>30</v>
      </c>
      <c r="G2" s="85">
        <v>2002.0</v>
      </c>
      <c r="H2" s="85">
        <v>2003.0</v>
      </c>
      <c r="I2" s="85">
        <v>2004.0</v>
      </c>
      <c r="J2" s="85">
        <v>2005.0</v>
      </c>
      <c r="K2" s="85">
        <v>2006.0</v>
      </c>
      <c r="L2" s="85">
        <v>2007.0</v>
      </c>
      <c r="M2" s="85">
        <v>2008.0</v>
      </c>
      <c r="N2" s="85">
        <v>2009.0</v>
      </c>
      <c r="O2" s="85">
        <v>2010.0</v>
      </c>
      <c r="P2" s="85">
        <v>2011.0</v>
      </c>
      <c r="Q2" s="85">
        <v>2012.0</v>
      </c>
      <c r="R2" s="85">
        <v>2013.0</v>
      </c>
      <c r="S2" s="85">
        <v>2014.0</v>
      </c>
      <c r="T2" s="85">
        <v>2015.0</v>
      </c>
      <c r="U2" s="85">
        <v>2016.0</v>
      </c>
      <c r="V2" s="85">
        <v>2017.0</v>
      </c>
      <c r="W2" s="85">
        <v>2018.0</v>
      </c>
      <c r="X2" s="85">
        <v>2019.0</v>
      </c>
      <c r="Y2" s="85">
        <v>2020.0</v>
      </c>
    </row>
    <row r="3">
      <c r="A3" s="9">
        <v>2008.0</v>
      </c>
      <c r="B3" s="85">
        <v>1.34</v>
      </c>
      <c r="C3" s="85">
        <v>82.8</v>
      </c>
      <c r="F3" s="83" t="s">
        <v>99</v>
      </c>
      <c r="G3" s="85">
        <v>1.38</v>
      </c>
      <c r="H3" s="85">
        <v>1.38</v>
      </c>
      <c r="I3" s="85">
        <v>1.37</v>
      </c>
      <c r="J3" s="85">
        <v>1.36</v>
      </c>
      <c r="K3" s="85">
        <v>1.35</v>
      </c>
      <c r="L3" s="85">
        <v>1.34</v>
      </c>
      <c r="M3" s="85">
        <v>1.34</v>
      </c>
      <c r="N3" s="85">
        <v>1.34</v>
      </c>
      <c r="O3" s="85">
        <v>1.33</v>
      </c>
      <c r="P3" s="85">
        <v>1.33</v>
      </c>
      <c r="Q3" s="85">
        <v>1.33</v>
      </c>
      <c r="R3" s="85">
        <v>1.32</v>
      </c>
      <c r="S3" s="85">
        <v>1.32</v>
      </c>
      <c r="T3" s="85">
        <v>1.31</v>
      </c>
      <c r="U3" s="85">
        <v>1.32</v>
      </c>
      <c r="V3" s="85">
        <v>1.32</v>
      </c>
      <c r="W3" s="85">
        <v>1.32</v>
      </c>
      <c r="X3" s="85">
        <v>1.32</v>
      </c>
      <c r="Y3" s="85">
        <v>1.33</v>
      </c>
    </row>
    <row r="4">
      <c r="A4" s="9">
        <v>2009.0</v>
      </c>
      <c r="B4" s="85">
        <v>1.34</v>
      </c>
      <c r="C4" s="85">
        <v>82.8</v>
      </c>
      <c r="F4" s="83" t="s">
        <v>101</v>
      </c>
      <c r="G4" s="85">
        <v>71.0</v>
      </c>
      <c r="H4" s="85">
        <v>71.0</v>
      </c>
      <c r="I4" s="85">
        <v>72.0</v>
      </c>
      <c r="J4" s="85">
        <v>74.0</v>
      </c>
      <c r="K4" s="85">
        <v>74.0</v>
      </c>
      <c r="L4" s="85">
        <v>74.0</v>
      </c>
      <c r="M4" s="85">
        <v>80.0</v>
      </c>
      <c r="N4" s="85">
        <v>80.0</v>
      </c>
      <c r="O4" s="85">
        <v>81.6</v>
      </c>
      <c r="P4" s="85">
        <v>81.7</v>
      </c>
      <c r="Q4" s="85">
        <v>81.7</v>
      </c>
      <c r="R4" s="85">
        <v>82.2</v>
      </c>
      <c r="S4" s="85">
        <v>82.4</v>
      </c>
      <c r="T4" s="85">
        <v>82.6</v>
      </c>
      <c r="U4" s="85">
        <v>82.8</v>
      </c>
      <c r="V4" s="85">
        <v>82.9</v>
      </c>
      <c r="W4" s="85">
        <v>83.46</v>
      </c>
      <c r="X4" s="85">
        <v>83.46</v>
      </c>
      <c r="Y4" s="85">
        <v>82.8</v>
      </c>
    </row>
    <row r="5">
      <c r="A5" s="9">
        <v>2010.0</v>
      </c>
      <c r="B5" s="85">
        <v>1.33</v>
      </c>
      <c r="C5" s="85">
        <v>82.8</v>
      </c>
    </row>
    <row r="6">
      <c r="A6" s="9">
        <v>2011.0</v>
      </c>
      <c r="B6" s="85">
        <v>1.33</v>
      </c>
      <c r="C6" s="85">
        <v>83.5</v>
      </c>
      <c r="D6" s="85"/>
      <c r="E6" s="85"/>
      <c r="F6" s="85"/>
      <c r="G6" s="85"/>
      <c r="H6" s="85"/>
      <c r="I6" s="85"/>
      <c r="J6" s="85"/>
      <c r="K6" s="85"/>
      <c r="L6" s="85"/>
      <c r="M6" s="85"/>
      <c r="N6" s="85"/>
      <c r="O6" s="85"/>
      <c r="P6" s="85"/>
      <c r="Q6" s="85"/>
      <c r="R6" s="85"/>
      <c r="S6" s="85"/>
      <c r="T6" s="85"/>
    </row>
    <row r="7">
      <c r="A7" s="9">
        <v>2012.0</v>
      </c>
      <c r="B7" s="85">
        <v>1.33</v>
      </c>
      <c r="C7" s="85">
        <v>82.8</v>
      </c>
    </row>
    <row r="8">
      <c r="A8" s="9">
        <v>2013.0</v>
      </c>
      <c r="B8" s="85">
        <v>1.32</v>
      </c>
      <c r="C8" s="85">
        <v>84.1</v>
      </c>
    </row>
    <row r="9">
      <c r="A9" s="9">
        <v>2014.0</v>
      </c>
      <c r="B9" s="85">
        <v>1.32</v>
      </c>
      <c r="C9" s="85">
        <v>84.5</v>
      </c>
    </row>
    <row r="10">
      <c r="A10" s="9">
        <v>2015.0</v>
      </c>
      <c r="B10" s="85">
        <v>1.31</v>
      </c>
      <c r="C10" s="85">
        <v>85.3</v>
      </c>
      <c r="D10" s="84"/>
      <c r="E10" s="84"/>
      <c r="F10" s="83"/>
      <c r="G10" s="86"/>
      <c r="H10" s="86"/>
      <c r="I10" s="86"/>
      <c r="J10" s="86"/>
      <c r="K10" s="86"/>
      <c r="L10" s="86"/>
      <c r="M10" s="86"/>
      <c r="N10" s="86"/>
      <c r="O10" s="86"/>
      <c r="P10" s="86"/>
      <c r="Q10" s="86"/>
      <c r="R10" s="86"/>
      <c r="S10" s="86"/>
      <c r="T10" s="85"/>
    </row>
    <row r="11">
      <c r="A11" s="9">
        <v>2016.0</v>
      </c>
      <c r="B11" s="85">
        <v>1.32</v>
      </c>
      <c r="C11" s="85">
        <v>85.3</v>
      </c>
    </row>
    <row r="12">
      <c r="A12" s="9">
        <v>2017.0</v>
      </c>
      <c r="B12" s="85">
        <v>1.32</v>
      </c>
      <c r="C12" s="85">
        <v>85.7</v>
      </c>
    </row>
    <row r="13">
      <c r="A13" s="9">
        <v>2018.0</v>
      </c>
      <c r="B13" s="85">
        <v>1.32</v>
      </c>
      <c r="C13" s="85">
        <v>85.6</v>
      </c>
    </row>
    <row r="14">
      <c r="A14" s="9">
        <v>2019.0</v>
      </c>
      <c r="B14" s="85">
        <v>1.32</v>
      </c>
      <c r="C14" s="85">
        <v>85.1</v>
      </c>
    </row>
    <row r="15">
      <c r="A15" s="9">
        <v>2020.0</v>
      </c>
      <c r="B15" s="85">
        <v>1.33</v>
      </c>
      <c r="C15" s="85">
        <v>84.7</v>
      </c>
    </row>
    <row r="38">
      <c r="B38" s="87"/>
    </row>
    <row r="59">
      <c r="C59" s="9" t="s">
        <v>102</v>
      </c>
    </row>
    <row r="60">
      <c r="B60" s="88" t="s">
        <v>80</v>
      </c>
      <c r="C60" s="89">
        <v>0.0</v>
      </c>
    </row>
    <row r="61">
      <c r="B61" s="88" t="s">
        <v>71</v>
      </c>
      <c r="C61" s="89">
        <v>0.0</v>
      </c>
    </row>
    <row r="62">
      <c r="B62" s="88" t="s">
        <v>66</v>
      </c>
      <c r="C62" s="89">
        <v>1.3</v>
      </c>
    </row>
    <row r="63">
      <c r="B63" s="88" t="s">
        <v>79</v>
      </c>
      <c r="C63" s="89">
        <v>3.1</v>
      </c>
    </row>
    <row r="64">
      <c r="B64" s="88" t="s">
        <v>72</v>
      </c>
      <c r="C64" s="89">
        <v>3.8</v>
      </c>
    </row>
    <row r="65">
      <c r="B65" s="88" t="s">
        <v>78</v>
      </c>
      <c r="C65" s="89">
        <v>4.6</v>
      </c>
    </row>
    <row r="66">
      <c r="B66" s="88" t="s">
        <v>74</v>
      </c>
      <c r="C66" s="89">
        <v>5.4</v>
      </c>
    </row>
    <row r="67">
      <c r="B67" s="88" t="s">
        <v>70</v>
      </c>
      <c r="C67" s="89">
        <v>5.6</v>
      </c>
    </row>
    <row r="68">
      <c r="B68" s="88" t="s">
        <v>67</v>
      </c>
      <c r="C68" s="89">
        <v>6.4</v>
      </c>
    </row>
    <row r="69">
      <c r="B69" s="88" t="s">
        <v>75</v>
      </c>
      <c r="C69" s="89">
        <v>7.2</v>
      </c>
    </row>
    <row r="70">
      <c r="B70" s="88" t="s">
        <v>73</v>
      </c>
      <c r="C70" s="89">
        <v>7.5</v>
      </c>
    </row>
    <row r="71">
      <c r="B71" s="88" t="s">
        <v>69</v>
      </c>
      <c r="C71" s="89">
        <v>8.1</v>
      </c>
    </row>
    <row r="72">
      <c r="B72" s="88" t="s">
        <v>68</v>
      </c>
      <c r="C72" s="89">
        <v>11.3</v>
      </c>
    </row>
    <row r="73">
      <c r="B73" s="88" t="s">
        <v>65</v>
      </c>
      <c r="C73" s="89">
        <v>11.5</v>
      </c>
    </row>
    <row r="74">
      <c r="B74" s="88" t="s">
        <v>77</v>
      </c>
      <c r="C74" s="89">
        <v>16.0</v>
      </c>
    </row>
    <row r="75">
      <c r="B75" s="88" t="s">
        <v>76</v>
      </c>
      <c r="C75" s="89">
        <v>23.0</v>
      </c>
    </row>
  </sheetData>
  <drawing r:id="rId1"/>
</worksheet>
</file>

<file path=xl/worksheets/sheet7.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9" max="9" width="17.88"/>
    <col customWidth="1" min="10" max="10" width="14.75"/>
  </cols>
  <sheetData>
    <row r="1">
      <c r="I1" s="83" t="s">
        <v>103</v>
      </c>
      <c r="J1" s="83" t="s">
        <v>104</v>
      </c>
    </row>
    <row r="2">
      <c r="I2" s="83" t="s">
        <v>105</v>
      </c>
      <c r="J2" s="85">
        <v>217.0</v>
      </c>
    </row>
    <row r="3">
      <c r="I3" s="83" t="s">
        <v>106</v>
      </c>
      <c r="J3" s="85">
        <v>123.0</v>
      </c>
    </row>
    <row r="4">
      <c r="I4" s="83" t="s">
        <v>107</v>
      </c>
      <c r="J4" s="85">
        <v>59.0</v>
      </c>
    </row>
    <row r="5">
      <c r="I5" s="83" t="s">
        <v>108</v>
      </c>
      <c r="J5" s="85">
        <v>27.0</v>
      </c>
    </row>
    <row r="6">
      <c r="I6" s="83" t="s">
        <v>109</v>
      </c>
      <c r="J6" s="85">
        <v>7.0</v>
      </c>
    </row>
    <row r="7">
      <c r="I7" s="83" t="s">
        <v>110</v>
      </c>
      <c r="J7" s="85">
        <v>28.0</v>
      </c>
    </row>
    <row r="26">
      <c r="A26" s="90"/>
      <c r="B26" s="91" t="s">
        <v>111</v>
      </c>
      <c r="C26" s="91" t="s">
        <v>112</v>
      </c>
      <c r="D26" s="90"/>
    </row>
    <row r="27">
      <c r="A27" s="91" t="s">
        <v>113</v>
      </c>
      <c r="B27" s="92">
        <v>67.9</v>
      </c>
      <c r="C27" s="92">
        <v>70.9</v>
      </c>
      <c r="D27" s="91"/>
    </row>
    <row r="28">
      <c r="A28" s="91" t="s">
        <v>114</v>
      </c>
      <c r="B28" s="92">
        <v>32.1</v>
      </c>
      <c r="C28" s="92">
        <v>29.1</v>
      </c>
      <c r="D28" s="91"/>
    </row>
    <row r="54">
      <c r="I54" s="83" t="s">
        <v>115</v>
      </c>
      <c r="J54" s="83" t="s">
        <v>116</v>
      </c>
    </row>
    <row r="55">
      <c r="I55" s="83" t="s">
        <v>117</v>
      </c>
      <c r="J55" s="85">
        <v>393.0</v>
      </c>
    </row>
    <row r="56">
      <c r="I56" s="83" t="s">
        <v>118</v>
      </c>
      <c r="J56" s="85">
        <v>42.0</v>
      </c>
    </row>
    <row r="57">
      <c r="I57" s="83" t="s">
        <v>110</v>
      </c>
      <c r="J57" s="85">
        <v>28.0</v>
      </c>
    </row>
    <row r="58">
      <c r="I58" s="83"/>
      <c r="J58" s="85"/>
    </row>
    <row r="83">
      <c r="A83" s="83" t="s">
        <v>119</v>
      </c>
      <c r="B83" s="83" t="s">
        <v>120</v>
      </c>
    </row>
    <row r="84">
      <c r="A84" s="93" t="s">
        <v>31</v>
      </c>
      <c r="B84" s="85">
        <v>17.0</v>
      </c>
    </row>
    <row r="85">
      <c r="A85" s="93" t="s">
        <v>121</v>
      </c>
      <c r="B85" s="85">
        <v>13.0</v>
      </c>
    </row>
    <row r="86">
      <c r="A86" s="93" t="s">
        <v>122</v>
      </c>
      <c r="B86" s="85">
        <v>16.0</v>
      </c>
    </row>
    <row r="87">
      <c r="A87" s="93" t="s">
        <v>33</v>
      </c>
      <c r="B87" s="85">
        <v>22.0</v>
      </c>
    </row>
    <row r="88">
      <c r="A88" s="93" t="s">
        <v>32</v>
      </c>
      <c r="B88" s="85">
        <v>1.0</v>
      </c>
    </row>
  </sheetData>
  <drawing r:id="rId1"/>
</worksheet>
</file>

<file path=xl/worksheets/sheet8.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cols>
    <col customWidth="1" min="13" max="13" width="8.88"/>
    <col customWidth="1" min="14" max="14" width="8.25"/>
    <col customWidth="1" min="15" max="28" width="4.75"/>
    <col customWidth="1" min="29" max="29" width="21.75"/>
    <col customWidth="1" min="30" max="41" width="4.75"/>
  </cols>
  <sheetData>
    <row r="1">
      <c r="A1" s="94" t="s">
        <v>123</v>
      </c>
      <c r="B1" s="95" t="s">
        <v>124</v>
      </c>
      <c r="C1" s="95" t="s">
        <v>125</v>
      </c>
      <c r="D1" s="95" t="s">
        <v>126</v>
      </c>
      <c r="E1" s="96" t="s">
        <v>127</v>
      </c>
      <c r="H1" s="94" t="s">
        <v>128</v>
      </c>
      <c r="I1" s="95" t="s">
        <v>129</v>
      </c>
      <c r="J1" s="95" t="s">
        <v>130</v>
      </c>
      <c r="K1" s="83" t="s">
        <v>131</v>
      </c>
      <c r="M1" s="84"/>
      <c r="N1" s="85">
        <v>2007.0</v>
      </c>
      <c r="O1" s="85">
        <v>2008.0</v>
      </c>
      <c r="P1" s="85">
        <v>2009.0</v>
      </c>
      <c r="Q1" s="85">
        <v>2010.0</v>
      </c>
      <c r="R1" s="85">
        <v>2011.0</v>
      </c>
      <c r="S1" s="85">
        <v>2012.0</v>
      </c>
      <c r="T1" s="85">
        <v>2013.0</v>
      </c>
      <c r="U1" s="85">
        <v>2014.0</v>
      </c>
      <c r="V1" s="85">
        <v>2015.0</v>
      </c>
      <c r="W1" s="85">
        <v>2016.0</v>
      </c>
      <c r="X1" s="85">
        <v>2017.0</v>
      </c>
      <c r="Y1" s="85">
        <v>2018.0</v>
      </c>
      <c r="Z1" s="85">
        <v>2019.0</v>
      </c>
      <c r="AA1" s="85">
        <v>2020.0</v>
      </c>
      <c r="AB1" s="85"/>
      <c r="AC1" s="9" t="s">
        <v>132</v>
      </c>
      <c r="AD1" s="9">
        <v>1330068.0</v>
      </c>
      <c r="AI1" s="85"/>
      <c r="AJ1" s="85"/>
      <c r="AK1" s="85"/>
      <c r="AL1" s="85"/>
      <c r="AM1" s="85"/>
      <c r="AN1" s="85"/>
      <c r="AO1" s="85"/>
    </row>
    <row r="2">
      <c r="A2" s="88" t="s">
        <v>133</v>
      </c>
      <c r="B2" s="89">
        <v>9315.0</v>
      </c>
      <c r="C2" s="89">
        <v>1.63</v>
      </c>
      <c r="D2" s="89">
        <v>1.88</v>
      </c>
      <c r="E2" s="97">
        <v>3.51</v>
      </c>
      <c r="H2" s="88" t="s">
        <v>134</v>
      </c>
      <c r="I2" s="89">
        <v>1.5</v>
      </c>
      <c r="J2" s="89">
        <v>2.1</v>
      </c>
      <c r="K2" s="85">
        <v>3.6</v>
      </c>
      <c r="M2" s="83" t="s">
        <v>129</v>
      </c>
      <c r="N2" s="85">
        <v>0.7</v>
      </c>
      <c r="O2" s="85">
        <v>0.71</v>
      </c>
      <c r="P2" s="85">
        <v>0.8</v>
      </c>
      <c r="Q2" s="85">
        <v>0.85</v>
      </c>
      <c r="R2" s="85">
        <v>0.99</v>
      </c>
      <c r="S2" s="85">
        <v>1.06</v>
      </c>
      <c r="T2" s="85">
        <v>1.14</v>
      </c>
      <c r="U2" s="85">
        <v>1.19</v>
      </c>
      <c r="V2" s="85">
        <v>1.27</v>
      </c>
      <c r="W2" s="85">
        <v>1.3</v>
      </c>
      <c r="X2" s="85">
        <v>1.38</v>
      </c>
      <c r="Y2" s="85">
        <v>1.39</v>
      </c>
      <c r="Z2" s="85">
        <v>1.44</v>
      </c>
      <c r="AA2" s="85">
        <v>1.51</v>
      </c>
      <c r="AB2" s="85"/>
      <c r="AC2" s="84"/>
      <c r="AD2" s="85">
        <v>2019.0</v>
      </c>
      <c r="AE2" s="85">
        <v>2020.0</v>
      </c>
      <c r="AF2" s="85">
        <v>2021.0</v>
      </c>
      <c r="AG2" s="85">
        <v>2022.0</v>
      </c>
      <c r="AH2" s="85">
        <v>2023.0</v>
      </c>
      <c r="AI2" s="85"/>
      <c r="AJ2" s="85"/>
      <c r="AK2" s="85"/>
      <c r="AL2" s="85"/>
      <c r="AM2" s="85"/>
      <c r="AN2" s="85"/>
      <c r="AO2" s="85"/>
    </row>
    <row r="3">
      <c r="A3" s="88" t="s">
        <v>135</v>
      </c>
      <c r="B3" s="89">
        <v>20444.0</v>
      </c>
      <c r="C3" s="89">
        <v>1.34</v>
      </c>
      <c r="D3" s="89">
        <v>1.89</v>
      </c>
      <c r="E3" s="97">
        <v>3.23</v>
      </c>
      <c r="H3" s="88" t="s">
        <v>136</v>
      </c>
      <c r="I3" s="89">
        <v>1.5</v>
      </c>
      <c r="J3" s="89">
        <v>2.0</v>
      </c>
      <c r="K3" s="85">
        <v>3.5</v>
      </c>
      <c r="M3" s="83" t="s">
        <v>130</v>
      </c>
      <c r="N3" s="85">
        <v>0.9</v>
      </c>
      <c r="O3" s="85">
        <v>0.91</v>
      </c>
      <c r="P3" s="85">
        <v>1.09</v>
      </c>
      <c r="Q3" s="85">
        <v>1.17</v>
      </c>
      <c r="R3" s="85">
        <v>1.36</v>
      </c>
      <c r="S3" s="85">
        <v>1.37</v>
      </c>
      <c r="T3" s="85">
        <v>1.57</v>
      </c>
      <c r="U3" s="85">
        <v>1.65</v>
      </c>
      <c r="V3" s="85">
        <v>1.79</v>
      </c>
      <c r="W3" s="85">
        <v>1.81</v>
      </c>
      <c r="X3" s="85">
        <v>1.92</v>
      </c>
      <c r="Y3" s="85">
        <v>1.96</v>
      </c>
      <c r="Z3" s="85">
        <v>1.95</v>
      </c>
      <c r="AA3" s="85">
        <v>2.03</v>
      </c>
      <c r="AB3" s="85"/>
      <c r="AC3" s="83" t="s">
        <v>137</v>
      </c>
      <c r="AD3" s="86">
        <v>48.562982</v>
      </c>
      <c r="AE3" s="86">
        <v>67.413739</v>
      </c>
      <c r="AF3" s="86">
        <v>83.10953</v>
      </c>
      <c r="AG3" s="86">
        <v>67.300726</v>
      </c>
      <c r="AH3" s="86">
        <v>31.4942</v>
      </c>
      <c r="AI3" s="85"/>
      <c r="AJ3" s="85"/>
      <c r="AK3" s="85"/>
      <c r="AL3" s="85"/>
      <c r="AM3" s="85"/>
      <c r="AN3" s="85"/>
      <c r="AO3" s="85"/>
    </row>
    <row r="4">
      <c r="A4" s="88" t="s">
        <v>138</v>
      </c>
      <c r="B4" s="89">
        <v>24647.0</v>
      </c>
      <c r="C4" s="89">
        <v>1.31</v>
      </c>
      <c r="D4" s="89">
        <v>1.88</v>
      </c>
      <c r="E4" s="97">
        <v>3.19</v>
      </c>
      <c r="H4" s="88" t="s">
        <v>139</v>
      </c>
      <c r="I4" s="89">
        <v>1.4</v>
      </c>
      <c r="J4" s="89">
        <v>2.0</v>
      </c>
      <c r="K4" s="85">
        <v>3.4</v>
      </c>
      <c r="M4" s="83" t="s">
        <v>131</v>
      </c>
      <c r="N4" s="85">
        <v>1.6</v>
      </c>
      <c r="O4" s="85">
        <v>1.62</v>
      </c>
      <c r="P4" s="85">
        <v>1.89</v>
      </c>
      <c r="Q4" s="85">
        <v>2.02</v>
      </c>
      <c r="R4" s="85">
        <v>2.35</v>
      </c>
      <c r="S4" s="85">
        <v>2.43</v>
      </c>
      <c r="T4" s="85">
        <v>2.71</v>
      </c>
      <c r="U4" s="85">
        <v>2.84</v>
      </c>
      <c r="V4" s="85">
        <v>3.06</v>
      </c>
      <c r="W4" s="85">
        <v>3.11</v>
      </c>
      <c r="X4" s="85">
        <v>3.3</v>
      </c>
      <c r="Y4" s="85">
        <v>3.35</v>
      </c>
      <c r="Z4" s="85">
        <v>3.39</v>
      </c>
      <c r="AA4" s="85">
        <v>3.54</v>
      </c>
      <c r="AB4" s="85"/>
      <c r="AC4" s="83" t="s">
        <v>140</v>
      </c>
      <c r="AD4" s="86">
        <f t="shared" ref="AD4:AH4" si="1">AD3*1000000/$AD$1</f>
        <v>36.51165354</v>
      </c>
      <c r="AE4" s="86">
        <f t="shared" si="1"/>
        <v>50.68443042</v>
      </c>
      <c r="AF4" s="86">
        <f t="shared" si="1"/>
        <v>62.48517369</v>
      </c>
      <c r="AG4" s="86">
        <f t="shared" si="1"/>
        <v>50.59946258</v>
      </c>
      <c r="AH4" s="86">
        <f t="shared" si="1"/>
        <v>23.67863899</v>
      </c>
      <c r="AI4" s="85"/>
      <c r="AJ4" s="85"/>
      <c r="AK4" s="85"/>
      <c r="AL4" s="85"/>
      <c r="AM4" s="85"/>
      <c r="AN4" s="85"/>
      <c r="AO4" s="85"/>
    </row>
    <row r="5">
      <c r="A5" s="88" t="s">
        <v>141</v>
      </c>
      <c r="B5" s="89">
        <v>28204.0</v>
      </c>
      <c r="C5" s="89">
        <v>1.32</v>
      </c>
      <c r="D5" s="89">
        <v>1.81</v>
      </c>
      <c r="E5" s="97">
        <v>3.12</v>
      </c>
      <c r="H5" s="88" t="s">
        <v>142</v>
      </c>
      <c r="I5" s="89">
        <v>1.3</v>
      </c>
      <c r="J5" s="89">
        <v>2.0</v>
      </c>
      <c r="K5" s="85">
        <v>3.3</v>
      </c>
    </row>
    <row r="6">
      <c r="A6" s="88" t="s">
        <v>143</v>
      </c>
      <c r="B6" s="89">
        <v>28442.0</v>
      </c>
      <c r="C6" s="89">
        <v>1.86</v>
      </c>
      <c r="D6" s="89">
        <v>2.2</v>
      </c>
      <c r="E6" s="97">
        <v>4.06</v>
      </c>
      <c r="H6" s="88" t="s">
        <v>144</v>
      </c>
      <c r="I6" s="89">
        <v>1.3</v>
      </c>
      <c r="J6" s="89">
        <v>1.7</v>
      </c>
      <c r="K6" s="85">
        <v>3.0</v>
      </c>
    </row>
    <row r="7">
      <c r="A7" s="88" t="s">
        <v>145</v>
      </c>
      <c r="B7" s="89">
        <v>30174.0</v>
      </c>
      <c r="C7" s="89">
        <v>1.26</v>
      </c>
      <c r="D7" s="89">
        <v>2.41</v>
      </c>
      <c r="E7" s="97">
        <v>3.67</v>
      </c>
      <c r="H7" s="88" t="s">
        <v>146</v>
      </c>
      <c r="I7" s="89">
        <v>1.0</v>
      </c>
      <c r="J7" s="89">
        <v>1.8</v>
      </c>
      <c r="K7" s="85">
        <v>2.8</v>
      </c>
    </row>
    <row r="8">
      <c r="A8" s="88" t="s">
        <v>147</v>
      </c>
      <c r="B8" s="89">
        <v>33083.0</v>
      </c>
      <c r="C8" s="89">
        <v>1.36</v>
      </c>
      <c r="D8" s="89">
        <v>2.2</v>
      </c>
      <c r="E8" s="97">
        <v>3.56</v>
      </c>
    </row>
    <row r="9">
      <c r="A9" s="88" t="s">
        <v>148</v>
      </c>
      <c r="B9" s="89">
        <v>33282.0</v>
      </c>
      <c r="C9" s="89">
        <v>1.59</v>
      </c>
      <c r="D9" s="89">
        <v>2.2</v>
      </c>
      <c r="E9" s="97">
        <v>3.79</v>
      </c>
    </row>
    <row r="10">
      <c r="A10" s="88" t="s">
        <v>149</v>
      </c>
      <c r="B10" s="89">
        <v>35415.0</v>
      </c>
      <c r="C10" s="89">
        <v>1.44</v>
      </c>
      <c r="D10" s="89">
        <v>1.89</v>
      </c>
      <c r="E10" s="97">
        <v>3.34</v>
      </c>
    </row>
    <row r="11">
      <c r="A11" s="88" t="s">
        <v>150</v>
      </c>
      <c r="B11" s="89">
        <v>46161.0</v>
      </c>
      <c r="C11" s="89">
        <v>1.91</v>
      </c>
      <c r="D11" s="89">
        <v>2.19</v>
      </c>
      <c r="E11" s="97">
        <v>4.1</v>
      </c>
    </row>
    <row r="12">
      <c r="A12" s="88" t="s">
        <v>151</v>
      </c>
      <c r="B12" s="89">
        <v>58862.0</v>
      </c>
      <c r="C12" s="89">
        <v>1.47</v>
      </c>
      <c r="D12" s="89">
        <v>1.95</v>
      </c>
      <c r="E12" s="97">
        <v>3.43</v>
      </c>
    </row>
    <row r="13">
      <c r="A13" s="88" t="s">
        <v>152</v>
      </c>
      <c r="B13" s="89">
        <v>86185.0</v>
      </c>
      <c r="C13" s="89">
        <v>1.41</v>
      </c>
      <c r="D13" s="89">
        <v>2.01</v>
      </c>
      <c r="E13" s="97">
        <v>3.43</v>
      </c>
    </row>
    <row r="14">
      <c r="A14" s="88" t="s">
        <v>153</v>
      </c>
      <c r="B14" s="89">
        <v>134259.0</v>
      </c>
      <c r="C14" s="89">
        <v>1.72</v>
      </c>
      <c r="D14" s="89">
        <v>1.76</v>
      </c>
      <c r="E14" s="97">
        <v>3.48</v>
      </c>
    </row>
    <row r="15">
      <c r="A15" s="88" t="s">
        <v>154</v>
      </c>
      <c r="B15" s="89">
        <v>153317.0</v>
      </c>
      <c r="C15" s="89">
        <v>1.2</v>
      </c>
      <c r="D15" s="89">
        <v>1.51</v>
      </c>
      <c r="E15" s="97">
        <v>2.71</v>
      </c>
    </row>
    <row r="16">
      <c r="A16" s="88" t="s">
        <v>155</v>
      </c>
      <c r="B16" s="89">
        <v>605029.0</v>
      </c>
      <c r="C16" s="89">
        <v>1.37</v>
      </c>
      <c r="D16" s="89">
        <v>1.97</v>
      </c>
      <c r="E16" s="97">
        <v>3.34</v>
      </c>
    </row>
  </sheetData>
  <drawing r:id="rId1"/>
</worksheet>
</file>

<file path=xl/worksheets/sheet9.xml><?xml version="1.0" encoding="utf-8"?>
<worksheet xmlns="http://schemas.openxmlformats.org/spreadsheetml/2006/main" xmlns:r="http://schemas.openxmlformats.org/officeDocument/2006/relationships" xmlns:mx="http://schemas.microsoft.com/office/mac/excel/2008/main" xmlns:mc="http://schemas.openxmlformats.org/markup-compatibility/2006" xmlns:mv="urn:schemas-microsoft-com:mac:vml" xmlns:x14="http://schemas.microsoft.com/office/spreadsheetml/2009/9/main" xmlns:x15="http://schemas.microsoft.com/office/spreadsheetml/2010/11/main" xmlns:x14ac="http://schemas.microsoft.com/office/spreadsheetml/2009/9/ac" xmlns:xm="http://schemas.microsoft.com/office/excel/2006/main">
  <sheetPr>
    <outlinePr summaryBelow="0" summaryRight="0"/>
  </sheetPr>
  <sheetViews>
    <sheetView workbookViewId="0"/>
  </sheetViews>
  <sheetFormatPr customHeight="1" defaultColWidth="12.63" defaultRowHeight="15.0"/>
  <sheetData>
    <row r="1">
      <c r="A1" s="83" t="s">
        <v>30</v>
      </c>
      <c r="B1" s="83" t="s">
        <v>48</v>
      </c>
      <c r="C1" s="83" t="s">
        <v>156</v>
      </c>
      <c r="D1" s="83" t="s">
        <v>157</v>
      </c>
      <c r="E1" s="83" t="s">
        <v>158</v>
      </c>
      <c r="F1" s="83" t="s">
        <v>159</v>
      </c>
      <c r="G1" s="98" t="s">
        <v>30</v>
      </c>
      <c r="H1" s="98" t="s">
        <v>160</v>
      </c>
      <c r="I1" s="98" t="s">
        <v>161</v>
      </c>
    </row>
    <row r="2">
      <c r="A2" s="85">
        <v>2013.0</v>
      </c>
      <c r="B2" s="85">
        <v>9627.75</v>
      </c>
      <c r="C2" s="85">
        <v>13783.5</v>
      </c>
      <c r="D2" s="85">
        <v>1837.71</v>
      </c>
      <c r="E2" s="85">
        <v>1731.86</v>
      </c>
      <c r="F2" s="85">
        <f t="shared" ref="F2:F9" si="1">sum(B2:E2)</f>
        <v>26980.82</v>
      </c>
      <c r="G2" s="99">
        <v>2013.0</v>
      </c>
      <c r="H2" s="100">
        <f t="shared" ref="H2:H9" si="2">sum(B2,C2)</f>
        <v>23411.25</v>
      </c>
      <c r="I2" s="100">
        <f t="shared" ref="I2:I9" si="3">E2</f>
        <v>1731.86</v>
      </c>
    </row>
    <row r="3">
      <c r="A3" s="85">
        <v>2014.0</v>
      </c>
      <c r="B3" s="85">
        <v>7549.7</v>
      </c>
      <c r="C3" s="85">
        <v>16753.28</v>
      </c>
      <c r="D3" s="85">
        <v>2205.19</v>
      </c>
      <c r="E3" s="85">
        <v>2246.93</v>
      </c>
      <c r="F3" s="85">
        <f t="shared" si="1"/>
        <v>28755.1</v>
      </c>
      <c r="G3" s="99">
        <v>2014.0</v>
      </c>
      <c r="H3" s="100">
        <f t="shared" si="2"/>
        <v>24302.98</v>
      </c>
      <c r="I3" s="100">
        <f t="shared" si="3"/>
        <v>2246.93</v>
      </c>
    </row>
    <row r="4">
      <c r="A4" s="85">
        <v>2015.0</v>
      </c>
      <c r="B4" s="85">
        <v>9042.8</v>
      </c>
      <c r="C4" s="85">
        <v>13804.27</v>
      </c>
      <c r="D4" s="85">
        <v>1352.66</v>
      </c>
      <c r="E4" s="85">
        <v>2474.09</v>
      </c>
      <c r="F4" s="85">
        <f t="shared" si="1"/>
        <v>26673.82</v>
      </c>
      <c r="G4" s="99">
        <v>2015.0</v>
      </c>
      <c r="H4" s="100">
        <f t="shared" si="2"/>
        <v>22847.07</v>
      </c>
      <c r="I4" s="100">
        <f t="shared" si="3"/>
        <v>2474.09</v>
      </c>
    </row>
    <row r="5">
      <c r="A5" s="85">
        <v>2016.0</v>
      </c>
      <c r="B5" s="85">
        <v>9700.03</v>
      </c>
      <c r="C5" s="85">
        <v>13141.36</v>
      </c>
      <c r="D5" s="85">
        <v>1858.48</v>
      </c>
      <c r="E5" s="85">
        <v>2880.3</v>
      </c>
      <c r="F5" s="85">
        <f t="shared" si="1"/>
        <v>27580.17</v>
      </c>
      <c r="G5" s="99">
        <v>2016.0</v>
      </c>
      <c r="H5" s="100">
        <f t="shared" si="2"/>
        <v>22841.39</v>
      </c>
      <c r="I5" s="100">
        <f t="shared" si="3"/>
        <v>2880.3</v>
      </c>
    </row>
    <row r="6">
      <c r="A6" s="85">
        <v>2017.0</v>
      </c>
      <c r="B6" s="85">
        <v>9245.77</v>
      </c>
      <c r="C6" s="85">
        <v>15230.28</v>
      </c>
      <c r="D6" s="85">
        <v>2140.21</v>
      </c>
      <c r="E6" s="85">
        <v>2355.77</v>
      </c>
      <c r="F6" s="85">
        <f t="shared" si="1"/>
        <v>28972.03</v>
      </c>
      <c r="G6" s="99">
        <v>2017.0</v>
      </c>
      <c r="H6" s="100">
        <f t="shared" si="2"/>
        <v>24476.05</v>
      </c>
      <c r="I6" s="100">
        <f t="shared" si="3"/>
        <v>2355.77</v>
      </c>
    </row>
    <row r="7">
      <c r="A7" s="85">
        <v>2018.0</v>
      </c>
      <c r="B7" s="85">
        <v>9484.66</v>
      </c>
      <c r="C7" s="85">
        <v>15956.91</v>
      </c>
      <c r="D7" s="85">
        <v>5592.77</v>
      </c>
      <c r="E7" s="85">
        <v>2337.15</v>
      </c>
      <c r="F7" s="85">
        <f t="shared" si="1"/>
        <v>33371.49</v>
      </c>
      <c r="G7" s="99">
        <v>2018.0</v>
      </c>
      <c r="H7" s="100">
        <f t="shared" si="2"/>
        <v>25441.57</v>
      </c>
      <c r="I7" s="100">
        <f t="shared" si="3"/>
        <v>2337.15</v>
      </c>
    </row>
    <row r="8">
      <c r="A8" s="85">
        <v>2019.0</v>
      </c>
      <c r="B8" s="85">
        <v>19302.57</v>
      </c>
      <c r="C8" s="85">
        <v>5580.08</v>
      </c>
      <c r="D8" s="85">
        <v>2808.08</v>
      </c>
      <c r="E8" s="85">
        <v>1654.15</v>
      </c>
      <c r="F8" s="85">
        <f t="shared" si="1"/>
        <v>29344.88</v>
      </c>
      <c r="G8" s="99">
        <v>2019.0</v>
      </c>
      <c r="H8" s="100">
        <f t="shared" si="2"/>
        <v>24882.65</v>
      </c>
      <c r="I8" s="100">
        <f t="shared" si="3"/>
        <v>1654.15</v>
      </c>
    </row>
    <row r="9">
      <c r="A9" s="85">
        <v>2020.0</v>
      </c>
      <c r="B9" s="85">
        <v>17048.82</v>
      </c>
      <c r="C9" s="85">
        <v>6499.61</v>
      </c>
      <c r="D9" s="85">
        <v>1979.58</v>
      </c>
      <c r="E9" s="85">
        <v>2116.96</v>
      </c>
      <c r="F9" s="85">
        <f t="shared" si="1"/>
        <v>27644.97</v>
      </c>
      <c r="G9" s="99">
        <v>2020.0</v>
      </c>
      <c r="H9" s="100">
        <f t="shared" si="2"/>
        <v>23548.43</v>
      </c>
      <c r="I9" s="100">
        <f t="shared" si="3"/>
        <v>2116.96</v>
      </c>
    </row>
  </sheetData>
  <drawing r:id="rId1"/>
</worksheet>
</file>